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7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helenelustig/Desktop/CLC Agency/Koons SS-InRide/Caps 22-23/"/>
    </mc:Choice>
  </mc:AlternateContent>
  <xr:revisionPtr revIDLastSave="0" documentId="13_ncr:1_{6AB661B8-E035-7943-A9C8-4A799AB4EEA7}" xr6:coauthVersionLast="47" xr6:coauthVersionMax="47" xr10:uidLastSave="{00000000-0000-0000-0000-000000000000}"/>
  <bookViews>
    <workbookView xWindow="30100" yWindow="500" windowWidth="32300" windowHeight="20500" tabRatio="500" xr2:uid="{00000000-000D-0000-FFFF-FFFF00000000}"/>
  </bookViews>
  <sheets>
    <sheet name="CAPS 22-23" sheetId="4" r:id="rId1"/>
  </sheets>
  <definedNames>
    <definedName name="_xlnm.Print_Area" localSheetId="0">'CAPS 22-23'!$A$1:$AG$100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93" i="4" l="1"/>
  <c r="AF93" i="4"/>
  <c r="AC93" i="4"/>
  <c r="U93" i="4"/>
  <c r="P93" i="4"/>
  <c r="L93" i="4"/>
  <c r="H93" i="4"/>
  <c r="H92" i="4"/>
  <c r="E93" i="4"/>
  <c r="AA92" i="4"/>
  <c r="Y92" i="4"/>
  <c r="U92" i="4"/>
  <c r="AC92" i="4"/>
  <c r="AB92" i="4"/>
  <c r="X92" i="4"/>
  <c r="W92" i="4"/>
  <c r="T92" i="4"/>
  <c r="S92" i="4"/>
  <c r="N92" i="4"/>
  <c r="AD92" i="4"/>
  <c r="Z92" i="4"/>
  <c r="V92" i="4"/>
  <c r="R92" i="4"/>
  <c r="P92" i="4"/>
  <c r="O92" i="4"/>
  <c r="L92" i="4"/>
  <c r="AE92" i="4"/>
  <c r="Q92" i="4"/>
  <c r="M92" i="4"/>
  <c r="K92" i="4"/>
  <c r="J92" i="4"/>
  <c r="I92" i="4"/>
  <c r="G92" i="4"/>
  <c r="F92" i="4"/>
  <c r="E92" i="4"/>
  <c r="AG89" i="4"/>
  <c r="AG87" i="4"/>
  <c r="AG86" i="4"/>
  <c r="AG90" i="4"/>
  <c r="AG88" i="4"/>
  <c r="AG84" i="4"/>
  <c r="AG83" i="4"/>
  <c r="AG82" i="4"/>
  <c r="AG85" i="4"/>
  <c r="AG81" i="4"/>
  <c r="AG77" i="4"/>
  <c r="AG76" i="4"/>
  <c r="AG75" i="4"/>
  <c r="AG80" i="4"/>
  <c r="AG79" i="4"/>
  <c r="AG78" i="4"/>
  <c r="AG68" i="4"/>
  <c r="AG67" i="4"/>
  <c r="AG66" i="4"/>
  <c r="AG71" i="4"/>
  <c r="AG70" i="4"/>
  <c r="AG69" i="4"/>
  <c r="AG63" i="4"/>
  <c r="AG62" i="4"/>
  <c r="AG61" i="4"/>
  <c r="AG60" i="4"/>
  <c r="AG57" i="4"/>
  <c r="AG56" i="4"/>
  <c r="AG55" i="4"/>
  <c r="AG54" i="4"/>
  <c r="AG74" i="4"/>
  <c r="AG73" i="4"/>
  <c r="AG72" i="4"/>
  <c r="AG65" i="4"/>
  <c r="AG64" i="4"/>
  <c r="AG59" i="4"/>
  <c r="AG58" i="4"/>
  <c r="AG53" i="4"/>
  <c r="AG52" i="4"/>
  <c r="AG51" i="4"/>
  <c r="AG50" i="4"/>
  <c r="AG49" i="4"/>
  <c r="AG48" i="4"/>
  <c r="AG47" i="4"/>
  <c r="AG46" i="4"/>
  <c r="AG45" i="4"/>
  <c r="AG44" i="4"/>
  <c r="AG43" i="4"/>
  <c r="AG42" i="4"/>
  <c r="AG41" i="4"/>
  <c r="AG40" i="4"/>
  <c r="AG39" i="4"/>
  <c r="AG38" i="4"/>
  <c r="AG37" i="4"/>
  <c r="AG36" i="4"/>
  <c r="AG35" i="4"/>
  <c r="AG34" i="4"/>
  <c r="AG33" i="4"/>
  <c r="AG32" i="4"/>
  <c r="AG31" i="4"/>
  <c r="AG30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G16" i="4"/>
  <c r="AG15" i="4"/>
  <c r="AG14" i="4"/>
  <c r="P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O91" i="4"/>
  <c r="N91" i="4"/>
  <c r="M91" i="4"/>
  <c r="L91" i="4"/>
  <c r="K91" i="4"/>
  <c r="J91" i="4"/>
  <c r="I91" i="4"/>
  <c r="H91" i="4"/>
  <c r="G91" i="4"/>
  <c r="F91" i="4"/>
  <c r="AG9" i="4"/>
  <c r="AG11" i="4"/>
  <c r="AG12" i="4"/>
  <c r="AG13" i="4"/>
  <c r="AG8" i="4"/>
  <c r="AG10" i="4"/>
  <c r="E91" i="4"/>
  <c r="AG92" i="4" l="1"/>
  <c r="AG91" i="4"/>
</calcChain>
</file>

<file path=xl/sharedStrings.xml><?xml version="1.0" encoding="utf-8"?>
<sst xmlns="http://schemas.openxmlformats.org/spreadsheetml/2006/main" count="204" uniqueCount="78">
  <si>
    <t xml:space="preserve">AE:  </t>
  </si>
  <si>
    <t xml:space="preserve"> </t>
  </si>
  <si>
    <t>TOTAL SPOTS</t>
  </si>
  <si>
    <t>7p-10p</t>
  </si>
  <si>
    <t>5p-8p</t>
  </si>
  <si>
    <t>NET</t>
  </si>
  <si>
    <t>HOME</t>
  </si>
  <si>
    <t>AWAY</t>
  </si>
  <si>
    <t>GUIDELINES</t>
  </si>
  <si>
    <t>Please run all spots as ordered, all makegoods must be approved or will be credited</t>
  </si>
  <si>
    <t>Please sign and date</t>
  </si>
  <si>
    <t>8p-11p</t>
  </si>
  <si>
    <t>9p-12a</t>
  </si>
  <si>
    <t>TEAM</t>
  </si>
  <si>
    <t>Columbus Blue Jackets</t>
  </si>
  <si>
    <t>Calgary Flames</t>
  </si>
  <si>
    <t>Buffalo Sabres</t>
  </si>
  <si>
    <t>Edmonton Oilers</t>
  </si>
  <si>
    <t>Adam Hordell</t>
  </si>
  <si>
    <t>NBCSW</t>
  </si>
  <si>
    <t>Estimate: CAPS22-23</t>
  </si>
  <si>
    <t>CAPS GAME DAY</t>
  </si>
  <si>
    <t>TIME</t>
  </si>
  <si>
    <t>730p-1030p</t>
  </si>
  <si>
    <t>830p-1130p</t>
  </si>
  <si>
    <t>Boston Bruins</t>
  </si>
  <si>
    <t>Toronto MapleLeafs</t>
  </si>
  <si>
    <t>Montreal Canadiens</t>
  </si>
  <si>
    <t>Vancouver Canucks</t>
  </si>
  <si>
    <t>Ottawa Senators</t>
  </si>
  <si>
    <t>LA Kings</t>
  </si>
  <si>
    <t>NJ Devils</t>
  </si>
  <si>
    <t>Nashville Predators</t>
  </si>
  <si>
    <t xml:space="preserve">Caolina Hurricanes </t>
  </si>
  <si>
    <t>Dallas Stars</t>
  </si>
  <si>
    <t>10p-1a</t>
  </si>
  <si>
    <t>2p-5p</t>
  </si>
  <si>
    <t>Vegas Knights</t>
  </si>
  <si>
    <t>Detroit RedWings</t>
  </si>
  <si>
    <t>Arizona Coyotes</t>
  </si>
  <si>
    <t>Pittsburgh Penguins</t>
  </si>
  <si>
    <t>Tampa Bay Lightning</t>
  </si>
  <si>
    <t>Florida Panthers</t>
  </si>
  <si>
    <t>St Louis Blues</t>
  </si>
  <si>
    <t>Colorado Avalanche</t>
  </si>
  <si>
    <t>Philadelphia Flyers</t>
  </si>
  <si>
    <t>4p-7p</t>
  </si>
  <si>
    <t>Seattle Kraken</t>
  </si>
  <si>
    <t>Winnipeg Jets</t>
  </si>
  <si>
    <t>Chicago Blachawks</t>
  </si>
  <si>
    <t>NY Rangers</t>
  </si>
  <si>
    <t xml:space="preserve">CLIENT: </t>
  </si>
  <si>
    <t>Koons Silver Spring InRIde</t>
  </si>
  <si>
    <t xml:space="preserve">AGENCY: </t>
  </si>
  <si>
    <t>CLC Agency</t>
  </si>
  <si>
    <t xml:space="preserve">MARKET: </t>
  </si>
  <si>
    <t>Washington, DC</t>
  </si>
  <si>
    <t>NY Islanders</t>
  </si>
  <si>
    <t>Minnesota Wild</t>
  </si>
  <si>
    <t>All games that start after 9p must run in first period</t>
  </si>
  <si>
    <t>Please run equal distribution among period for all games (other than west coast)</t>
  </si>
  <si>
    <t>Please run on broadcast month</t>
  </si>
  <si>
    <t>Please note that second spot during game might need to be moved</t>
  </si>
  <si>
    <t>330p-630p</t>
  </si>
  <si>
    <t>130p-430p</t>
  </si>
  <si>
    <t>1p-4p</t>
  </si>
  <si>
    <t>Anaheim Ducks</t>
  </si>
  <si>
    <t>Carolina Hurricanes</t>
  </si>
  <si>
    <t>San Jose Sharks</t>
  </si>
  <si>
    <t>6p-9p</t>
  </si>
  <si>
    <t>1030p-130a</t>
  </si>
  <si>
    <t>ADDED VALUE:</t>
  </si>
  <si>
    <t>Minimum 8 In Game Capitals</t>
  </si>
  <si>
    <t>Crossover Feature: logo and featured by message</t>
  </si>
  <si>
    <t>M-F</t>
  </si>
  <si>
    <t>6a-12m</t>
  </si>
  <si>
    <t>BONUS SPOTS</t>
  </si>
  <si>
    <t>Preseason 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</si>
</sst>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&quot;$&quot;#,##0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name val="Arial"/>
      <family val="2"/>
    </font>
    <font>
      <sz val="12"/>
      <name val="Arial Narrow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9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4" fillId="2" borderId="0" xfId="0" applyFont="1" applyFill="1"/>
    <xf numFmtId="0" fontId="2" fillId="0" borderId="0" xfId="0" applyFont="1" applyFill="1"/>
    <xf numFmtId="0" fontId="5" fillId="0" borderId="0" xfId="0" applyFont="1" applyFill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/>
    <xf numFmtId="0" fontId="0" fillId="4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1" fillId="4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/>
    <xf numFmtId="0" fontId="7" fillId="0" borderId="0" xfId="0" applyFont="1" applyBorder="1"/>
    <xf numFmtId="0" fontId="0" fillId="0" borderId="1" xfId="0" applyBorder="1" applyAlignment="1">
      <alignment horizontal="center"/>
    </xf>
    <xf numFmtId="0" fontId="7" fillId="0" borderId="0" xfId="0" applyFont="1" applyFill="1" applyBorder="1"/>
    <xf numFmtId="0" fontId="3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ill="1"/>
    <xf numFmtId="164" fontId="11" fillId="3" borderId="1" xfId="0" applyNumberFormat="1" applyFont="1" applyFill="1" applyBorder="1" applyAlignment="1">
      <alignment horizontal="center" wrapText="1"/>
    </xf>
    <xf numFmtId="14" fontId="11" fillId="3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" fontId="0" fillId="4" borderId="0" xfId="0" applyNumberFormat="1" applyFill="1" applyAlignment="1">
      <alignment horizontal="left" vertical="center" wrapText="1"/>
    </xf>
    <xf numFmtId="16" fontId="0" fillId="7" borderId="0" xfId="0" applyNumberFormat="1" applyFill="1" applyAlignment="1">
      <alignment horizontal="left" vertical="center" wrapText="1"/>
    </xf>
    <xf numFmtId="0" fontId="0" fillId="7" borderId="0" xfId="0" applyFill="1" applyAlignment="1">
      <alignment horizontal="left" vertical="center" wrapText="1"/>
    </xf>
    <xf numFmtId="0" fontId="0" fillId="7" borderId="0" xfId="0" applyFill="1"/>
    <xf numFmtId="0" fontId="1" fillId="7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wrapText="1"/>
    </xf>
    <xf numFmtId="0" fontId="0" fillId="0" borderId="0" xfId="0" applyBorder="1" applyAlignment="1">
      <alignment horizontal="right"/>
    </xf>
    <xf numFmtId="16" fontId="0" fillId="0" borderId="0" xfId="0" applyNumberFormat="1" applyFill="1"/>
    <xf numFmtId="16" fontId="0" fillId="4" borderId="1" xfId="0" applyNumberForma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/>
    <xf numFmtId="16" fontId="0" fillId="4" borderId="0" xfId="0" applyNumberForma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 applyBorder="1"/>
    <xf numFmtId="0" fontId="0" fillId="0" borderId="0" xfId="0" applyFont="1" applyFill="1" applyBorder="1" applyAlignment="1">
      <alignment horizontal="center" vertical="center"/>
    </xf>
    <xf numFmtId="165" fontId="11" fillId="3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11" fillId="3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1" fillId="3" borderId="5" xfId="0" applyNumberFormat="1" applyFont="1" applyFill="1" applyBorder="1" applyAlignment="1">
      <alignment horizontal="center"/>
    </xf>
    <xf numFmtId="0" fontId="1" fillId="6" borderId="0" xfId="0" applyFont="1" applyFill="1" applyBorder="1" applyAlignment="1">
      <alignment horizontal="right" vertical="center" wrapText="1"/>
    </xf>
    <xf numFmtId="0" fontId="1" fillId="6" borderId="0" xfId="0" applyFont="1" applyFill="1" applyAlignment="1">
      <alignment horizontal="right"/>
    </xf>
    <xf numFmtId="165" fontId="1" fillId="3" borderId="0" xfId="0" applyNumberFormat="1" applyFont="1" applyFill="1" applyAlignment="1">
      <alignment horizontal="center"/>
    </xf>
    <xf numFmtId="165" fontId="11" fillId="6" borderId="0" xfId="0" applyNumberFormat="1" applyFont="1" applyFill="1" applyAlignment="1">
      <alignment horizontal="center"/>
    </xf>
    <xf numFmtId="165" fontId="11" fillId="6" borderId="3" xfId="0" applyNumberFormat="1" applyFont="1" applyFill="1" applyBorder="1" applyAlignment="1">
      <alignment horizontal="center"/>
    </xf>
    <xf numFmtId="165" fontId="11" fillId="6" borderId="5" xfId="0" applyNumberFormat="1" applyFont="1" applyFill="1" applyBorder="1" applyAlignment="1">
      <alignment horizontal="center"/>
    </xf>
    <xf numFmtId="165" fontId="11" fillId="6" borderId="0" xfId="0" applyNumberFormat="1" applyFont="1" applyFill="1" applyBorder="1" applyAlignment="1">
      <alignment horizontal="center"/>
    </xf>
    <xf numFmtId="165" fontId="1" fillId="6" borderId="0" xfId="0" applyNumberFormat="1" applyFont="1" applyFill="1" applyAlignment="1">
      <alignment horizontal="right"/>
    </xf>
    <xf numFmtId="0" fontId="1" fillId="5" borderId="6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1" fillId="5" borderId="9" xfId="0" applyFont="1" applyFill="1" applyBorder="1"/>
    <xf numFmtId="0" fontId="1" fillId="5" borderId="0" xfId="0" applyFont="1" applyFill="1" applyBorder="1"/>
    <xf numFmtId="0" fontId="1" fillId="5" borderId="10" xfId="0" applyFont="1" applyFill="1" applyBorder="1"/>
    <xf numFmtId="0" fontId="0" fillId="5" borderId="1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5" borderId="1" xfId="0" applyFont="1" applyFill="1" applyBorder="1"/>
    <xf numFmtId="0" fontId="0" fillId="5" borderId="12" xfId="0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165" fontId="11" fillId="3" borderId="0" xfId="0" applyNumberFormat="1" applyFont="1" applyFill="1" applyBorder="1" applyAlignment="1">
      <alignment horizontal="center"/>
    </xf>
  </cellXfs>
  <cellStyles count="1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102"/>
  <sheetViews>
    <sheetView tabSelected="1" topLeftCell="A66" workbookViewId="0">
      <selection activeCell="T84" sqref="T84"/>
    </sheetView>
  </sheetViews>
  <sheetFormatPr baseColWidth="10" defaultColWidth="11" defaultRowHeight="16" x14ac:dyDescent="0.2"/>
  <cols>
    <col min="1" max="1" width="10" customWidth="1"/>
    <col min="2" max="2" width="12.33203125" customWidth="1"/>
    <col min="3" max="3" width="18.6640625" customWidth="1"/>
    <col min="4" max="4" width="0.83203125" style="3" customWidth="1"/>
    <col min="5" max="31" width="5.83203125" style="3" customWidth="1"/>
    <col min="32" max="32" width="0.83203125" style="3" customWidth="1"/>
    <col min="33" max="33" width="9.83203125" style="3" customWidth="1"/>
    <col min="34" max="34" width="9.1640625" style="3" customWidth="1"/>
    <col min="35" max="35" width="9.83203125" style="3" customWidth="1"/>
    <col min="36" max="36" width="8" style="3" customWidth="1"/>
    <col min="37" max="37" width="11" style="2" customWidth="1"/>
    <col min="38" max="38" width="4.1640625" customWidth="1"/>
  </cols>
  <sheetData>
    <row r="1" spans="1:38" ht="20" thickBot="1" x14ac:dyDescent="0.3">
      <c r="A1" s="1" t="s">
        <v>51</v>
      </c>
      <c r="B1" s="1" t="s">
        <v>52</v>
      </c>
      <c r="C1" s="1"/>
      <c r="D1" s="2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 s="2"/>
      <c r="AG1"/>
      <c r="AH1"/>
      <c r="AI1"/>
      <c r="AJ1"/>
      <c r="AK1"/>
    </row>
    <row r="2" spans="1:38" ht="19" x14ac:dyDescent="0.25">
      <c r="A2" s="1" t="s">
        <v>53</v>
      </c>
      <c r="B2" s="1" t="s">
        <v>54</v>
      </c>
      <c r="C2" s="1"/>
      <c r="D2" s="2"/>
      <c r="E2"/>
      <c r="F2"/>
      <c r="G2"/>
      <c r="H2"/>
      <c r="I2" s="63" t="s">
        <v>71</v>
      </c>
      <c r="J2" s="64"/>
      <c r="K2" s="64"/>
      <c r="L2" s="64" t="s">
        <v>72</v>
      </c>
      <c r="M2" s="64"/>
      <c r="N2" s="64"/>
      <c r="O2" s="64"/>
      <c r="P2" s="64"/>
      <c r="Q2" s="64"/>
      <c r="R2" s="64"/>
      <c r="S2" s="65"/>
      <c r="T2"/>
      <c r="U2"/>
      <c r="V2"/>
      <c r="W2"/>
      <c r="X2"/>
      <c r="Y2"/>
      <c r="Z2"/>
      <c r="AA2"/>
      <c r="AB2"/>
      <c r="AC2"/>
      <c r="AD2"/>
      <c r="AE2"/>
      <c r="AF2" s="2"/>
      <c r="AG2"/>
      <c r="AH2"/>
      <c r="AI2"/>
      <c r="AJ2"/>
      <c r="AK2"/>
    </row>
    <row r="3" spans="1:38" ht="19" x14ac:dyDescent="0.25">
      <c r="A3" s="1" t="s">
        <v>55</v>
      </c>
      <c r="B3" s="1" t="s">
        <v>56</v>
      </c>
      <c r="C3" s="1"/>
      <c r="D3" s="2"/>
      <c r="E3"/>
      <c r="F3"/>
      <c r="G3"/>
      <c r="H3"/>
      <c r="I3" s="66"/>
      <c r="J3" s="67"/>
      <c r="K3" s="67"/>
      <c r="L3" s="67" t="s">
        <v>73</v>
      </c>
      <c r="M3" s="67"/>
      <c r="N3" s="67"/>
      <c r="O3" s="67"/>
      <c r="P3" s="67"/>
      <c r="Q3" s="67"/>
      <c r="R3" s="67"/>
      <c r="S3" s="68"/>
      <c r="T3"/>
      <c r="U3"/>
      <c r="V3"/>
      <c r="W3"/>
      <c r="X3"/>
      <c r="Y3"/>
      <c r="Z3"/>
      <c r="AA3"/>
      <c r="AB3"/>
      <c r="AC3"/>
      <c r="AD3"/>
      <c r="AE3"/>
      <c r="AF3" s="2"/>
      <c r="AG3"/>
      <c r="AH3"/>
      <c r="AI3"/>
      <c r="AJ3"/>
      <c r="AK3"/>
    </row>
    <row r="4" spans="1:38" ht="20" thickBot="1" x14ac:dyDescent="0.3">
      <c r="A4" s="1" t="s">
        <v>0</v>
      </c>
      <c r="B4" s="8" t="s">
        <v>18</v>
      </c>
      <c r="C4" s="4"/>
      <c r="D4" s="2"/>
      <c r="I4" s="69"/>
      <c r="J4" s="70"/>
      <c r="K4" s="70"/>
      <c r="L4" s="71" t="s">
        <v>77</v>
      </c>
      <c r="M4" s="70"/>
      <c r="N4" s="70"/>
      <c r="O4" s="70"/>
      <c r="P4" s="70"/>
      <c r="Q4" s="70"/>
      <c r="R4" s="70"/>
      <c r="S4" s="72"/>
      <c r="AF4" s="2"/>
      <c r="AG4"/>
      <c r="AH4"/>
      <c r="AI4"/>
      <c r="AJ4"/>
      <c r="AK4"/>
    </row>
    <row r="5" spans="1:38" ht="15" customHeight="1" x14ac:dyDescent="0.2">
      <c r="A5" s="4"/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26"/>
      <c r="AF5" s="5"/>
      <c r="AG5" s="5"/>
      <c r="AH5" s="5" t="s">
        <v>1</v>
      </c>
      <c r="AI5" s="5" t="s">
        <v>1</v>
      </c>
      <c r="AJ5" s="5"/>
      <c r="AK5" s="6" t="s">
        <v>1</v>
      </c>
      <c r="AL5" s="4"/>
    </row>
    <row r="6" spans="1:38" ht="20" customHeight="1" x14ac:dyDescent="0.25">
      <c r="A6" s="7" t="s">
        <v>19</v>
      </c>
      <c r="B6" s="7" t="s">
        <v>20</v>
      </c>
      <c r="C6" s="7"/>
      <c r="D6" s="5"/>
      <c r="E6" s="9" t="s">
        <v>1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26"/>
      <c r="AF6" s="5"/>
      <c r="AG6" s="5"/>
      <c r="AH6" s="5"/>
      <c r="AI6" s="5"/>
      <c r="AJ6" s="5"/>
      <c r="AK6" s="6"/>
      <c r="AL6" s="4"/>
    </row>
    <row r="7" spans="1:38" s="15" customFormat="1" ht="35" thickBot="1" x14ac:dyDescent="0.25">
      <c r="A7" s="40" t="s">
        <v>21</v>
      </c>
      <c r="B7" s="10" t="s">
        <v>22</v>
      </c>
      <c r="C7" s="10" t="s">
        <v>13</v>
      </c>
      <c r="D7" s="11"/>
      <c r="E7" s="30">
        <v>44844</v>
      </c>
      <c r="F7" s="30">
        <v>44851</v>
      </c>
      <c r="G7" s="30">
        <v>44858</v>
      </c>
      <c r="H7" s="30">
        <v>44865</v>
      </c>
      <c r="I7" s="30">
        <v>44872</v>
      </c>
      <c r="J7" s="30">
        <v>44879</v>
      </c>
      <c r="K7" s="30">
        <v>44886</v>
      </c>
      <c r="L7" s="30">
        <v>44893</v>
      </c>
      <c r="M7" s="30">
        <v>44900</v>
      </c>
      <c r="N7" s="30">
        <v>44907</v>
      </c>
      <c r="O7" s="30">
        <v>44914</v>
      </c>
      <c r="P7" s="30">
        <v>44921</v>
      </c>
      <c r="Q7" s="30">
        <v>44928</v>
      </c>
      <c r="R7" s="30">
        <v>44935</v>
      </c>
      <c r="S7" s="31">
        <v>44942</v>
      </c>
      <c r="T7" s="31">
        <v>44949</v>
      </c>
      <c r="U7" s="31">
        <v>44956</v>
      </c>
      <c r="V7" s="31">
        <v>44963</v>
      </c>
      <c r="W7" s="31">
        <v>44970</v>
      </c>
      <c r="X7" s="31">
        <v>44977</v>
      </c>
      <c r="Y7" s="31">
        <v>44984</v>
      </c>
      <c r="Z7" s="31">
        <v>44991</v>
      </c>
      <c r="AA7" s="31">
        <v>44998</v>
      </c>
      <c r="AB7" s="31">
        <v>45005</v>
      </c>
      <c r="AC7" s="31">
        <v>45012</v>
      </c>
      <c r="AD7" s="31">
        <v>45019</v>
      </c>
      <c r="AE7" s="31">
        <v>45026</v>
      </c>
      <c r="AF7" s="11"/>
      <c r="AG7" s="11" t="s">
        <v>2</v>
      </c>
      <c r="AH7" s="13"/>
      <c r="AI7" s="13"/>
      <c r="AJ7" s="13"/>
      <c r="AK7" s="14"/>
      <c r="AL7" s="12"/>
    </row>
    <row r="8" spans="1:38" ht="17" x14ac:dyDescent="0.2">
      <c r="A8" s="35">
        <v>44846</v>
      </c>
      <c r="B8" s="16" t="s">
        <v>3</v>
      </c>
      <c r="C8" s="29" t="s">
        <v>25</v>
      </c>
      <c r="D8" s="5"/>
      <c r="E8" s="32">
        <v>2</v>
      </c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5"/>
      <c r="AG8" s="5">
        <f t="shared" ref="AG8:AG13" si="0">SUM(E8:AE8)</f>
        <v>2</v>
      </c>
      <c r="AH8" s="5"/>
      <c r="AI8" s="5"/>
      <c r="AJ8" s="5"/>
      <c r="AK8" s="6"/>
      <c r="AL8" s="4"/>
    </row>
    <row r="9" spans="1:38" ht="17" x14ac:dyDescent="0.2">
      <c r="A9" s="36">
        <v>44847</v>
      </c>
      <c r="B9" s="37" t="s">
        <v>23</v>
      </c>
      <c r="C9" s="38" t="s">
        <v>26</v>
      </c>
      <c r="D9" s="5"/>
      <c r="E9" s="32">
        <v>1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5"/>
      <c r="AG9" s="5">
        <f t="shared" si="0"/>
        <v>1</v>
      </c>
      <c r="AH9" s="5"/>
      <c r="AI9" s="5"/>
      <c r="AJ9" s="5"/>
      <c r="AK9" s="6"/>
      <c r="AL9" s="4"/>
    </row>
    <row r="10" spans="1:38" ht="17" x14ac:dyDescent="0.2">
      <c r="A10" s="35">
        <v>44849</v>
      </c>
      <c r="B10" s="16" t="s">
        <v>3</v>
      </c>
      <c r="C10" s="29" t="s">
        <v>27</v>
      </c>
      <c r="D10" s="5"/>
      <c r="E10" s="32">
        <v>1</v>
      </c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5"/>
      <c r="AG10" s="5">
        <f t="shared" si="0"/>
        <v>1</v>
      </c>
      <c r="AH10" s="5"/>
      <c r="AI10" s="5"/>
      <c r="AJ10" s="5"/>
      <c r="AK10" s="6"/>
      <c r="AL10" s="4"/>
    </row>
    <row r="11" spans="1:38" ht="17" x14ac:dyDescent="0.2">
      <c r="A11" s="35">
        <v>44851</v>
      </c>
      <c r="B11" s="16" t="s">
        <v>3</v>
      </c>
      <c r="C11" s="29" t="s">
        <v>28</v>
      </c>
      <c r="D11" s="5"/>
      <c r="E11" s="32"/>
      <c r="F11" s="32">
        <v>1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5"/>
      <c r="AG11" s="5">
        <f t="shared" si="0"/>
        <v>1</v>
      </c>
      <c r="AH11" s="5"/>
      <c r="AI11" s="5"/>
      <c r="AJ11" s="5"/>
      <c r="AK11" s="6"/>
      <c r="AL11" s="4"/>
    </row>
    <row r="12" spans="1:38" ht="17" x14ac:dyDescent="0.2">
      <c r="A12" s="36">
        <v>44854</v>
      </c>
      <c r="B12" s="37" t="s">
        <v>3</v>
      </c>
      <c r="C12" s="38" t="s">
        <v>29</v>
      </c>
      <c r="D12" s="5"/>
      <c r="E12" s="32"/>
      <c r="F12" s="32">
        <v>1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5"/>
      <c r="AG12" s="5">
        <f t="shared" si="0"/>
        <v>1</v>
      </c>
      <c r="AH12" s="5"/>
      <c r="AI12" s="5"/>
      <c r="AJ12" s="5"/>
      <c r="AK12" s="6"/>
      <c r="AL12" s="4"/>
    </row>
    <row r="13" spans="1:38" ht="17" x14ac:dyDescent="0.2">
      <c r="A13" s="35">
        <v>44856</v>
      </c>
      <c r="B13" s="16" t="s">
        <v>3</v>
      </c>
      <c r="C13" s="29" t="s">
        <v>30</v>
      </c>
      <c r="D13" s="5"/>
      <c r="E13" s="32"/>
      <c r="F13" s="32">
        <v>2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5"/>
      <c r="AG13" s="5">
        <f t="shared" si="0"/>
        <v>2</v>
      </c>
      <c r="AH13" s="5"/>
      <c r="AI13" s="5"/>
      <c r="AJ13" s="5"/>
      <c r="AK13" s="6"/>
      <c r="AL13" s="4"/>
    </row>
    <row r="14" spans="1:38" ht="17" x14ac:dyDescent="0.2">
      <c r="A14" s="36">
        <v>44858</v>
      </c>
      <c r="B14" s="37" t="s">
        <v>3</v>
      </c>
      <c r="C14" s="38" t="s">
        <v>31</v>
      </c>
      <c r="D14" s="5"/>
      <c r="E14" s="32"/>
      <c r="F14" s="32"/>
      <c r="G14" s="32">
        <v>1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5"/>
      <c r="AG14" s="5">
        <f t="shared" ref="AG14:AG78" si="1">SUM(E14:AE14)</f>
        <v>1</v>
      </c>
      <c r="AH14" s="5"/>
      <c r="AI14" s="5"/>
      <c r="AJ14" s="5"/>
      <c r="AK14" s="6"/>
      <c r="AL14" s="4"/>
    </row>
    <row r="15" spans="1:38" ht="17" x14ac:dyDescent="0.2">
      <c r="A15" s="36">
        <v>44861</v>
      </c>
      <c r="B15" s="37" t="s">
        <v>24</v>
      </c>
      <c r="C15" s="38" t="s">
        <v>34</v>
      </c>
      <c r="D15" s="5"/>
      <c r="E15" s="32"/>
      <c r="F15" s="32"/>
      <c r="G15" s="32">
        <v>1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5"/>
      <c r="AG15" s="5">
        <f t="shared" si="1"/>
        <v>1</v>
      </c>
      <c r="AH15" s="5"/>
      <c r="AI15" s="5"/>
      <c r="AJ15" s="5"/>
      <c r="AK15" s="6"/>
      <c r="AL15" s="4"/>
    </row>
    <row r="16" spans="1:38" ht="17" x14ac:dyDescent="0.2">
      <c r="A16" s="36">
        <v>44863</v>
      </c>
      <c r="B16" s="37" t="s">
        <v>11</v>
      </c>
      <c r="C16" s="38" t="s">
        <v>32</v>
      </c>
      <c r="D16" s="5"/>
      <c r="E16" s="32"/>
      <c r="F16" s="32"/>
      <c r="G16" s="32">
        <v>1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5"/>
      <c r="AG16" s="5">
        <f t="shared" si="1"/>
        <v>1</v>
      </c>
      <c r="AH16" s="5"/>
      <c r="AI16" s="5"/>
      <c r="AJ16" s="5"/>
      <c r="AK16" s="6"/>
      <c r="AL16" s="4"/>
    </row>
    <row r="17" spans="1:38" ht="17" x14ac:dyDescent="0.2">
      <c r="A17" s="36">
        <v>44865</v>
      </c>
      <c r="B17" s="37" t="s">
        <v>3</v>
      </c>
      <c r="C17" s="38" t="s">
        <v>33</v>
      </c>
      <c r="D17" s="5"/>
      <c r="E17" s="32"/>
      <c r="F17" s="32"/>
      <c r="G17" s="32"/>
      <c r="H17" s="32">
        <v>2</v>
      </c>
      <c r="I17" s="32"/>
      <c r="J17" s="32"/>
      <c r="K17" s="32"/>
      <c r="L17" s="32"/>
      <c r="M17" s="32"/>
      <c r="N17" s="32"/>
      <c r="O17" s="32"/>
      <c r="P17" s="32"/>
      <c r="Q17" s="32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5"/>
      <c r="AG17" s="5">
        <f t="shared" si="1"/>
        <v>2</v>
      </c>
      <c r="AH17" s="5"/>
      <c r="AI17" s="5"/>
      <c r="AJ17" s="5"/>
      <c r="AK17" s="6"/>
      <c r="AL17" s="4"/>
    </row>
    <row r="18" spans="1:38" ht="17" x14ac:dyDescent="0.2">
      <c r="A18" s="35">
        <v>44866</v>
      </c>
      <c r="B18" s="16" t="s">
        <v>3</v>
      </c>
      <c r="C18" s="29" t="s">
        <v>37</v>
      </c>
      <c r="D18" s="5"/>
      <c r="E18" s="32"/>
      <c r="F18" s="32"/>
      <c r="G18" s="32"/>
      <c r="H18" s="32">
        <v>2</v>
      </c>
      <c r="I18" s="32"/>
      <c r="J18" s="32"/>
      <c r="K18" s="32"/>
      <c r="L18" s="32"/>
      <c r="M18" s="32"/>
      <c r="N18" s="32"/>
      <c r="O18" s="32"/>
      <c r="P18" s="32"/>
      <c r="Q18" s="32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5"/>
      <c r="AG18" s="5">
        <f t="shared" si="1"/>
        <v>2</v>
      </c>
      <c r="AH18" s="5"/>
      <c r="AI18" s="5"/>
      <c r="AJ18" s="5"/>
      <c r="AK18" s="6"/>
      <c r="AL18" s="4"/>
    </row>
    <row r="19" spans="1:38" ht="17" x14ac:dyDescent="0.2">
      <c r="A19" s="36">
        <v>44868</v>
      </c>
      <c r="B19" s="37" t="s">
        <v>23</v>
      </c>
      <c r="C19" s="38" t="s">
        <v>38</v>
      </c>
      <c r="D19" s="5"/>
      <c r="E19" s="32"/>
      <c r="F19" s="32"/>
      <c r="G19" s="32"/>
      <c r="H19" s="32">
        <v>1</v>
      </c>
      <c r="I19" s="32"/>
      <c r="J19" s="32"/>
      <c r="K19" s="32"/>
      <c r="L19" s="32"/>
      <c r="M19" s="32"/>
      <c r="N19" s="32"/>
      <c r="O19" s="32"/>
      <c r="P19" s="32"/>
      <c r="Q19" s="32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5"/>
      <c r="AG19" s="5">
        <f t="shared" si="1"/>
        <v>1</v>
      </c>
      <c r="AH19" s="5"/>
      <c r="AI19" s="5"/>
      <c r="AJ19" s="5"/>
      <c r="AK19" s="6"/>
      <c r="AL19" s="4"/>
    </row>
    <row r="20" spans="1:38" ht="17" x14ac:dyDescent="0.2">
      <c r="A20" s="35">
        <v>44870</v>
      </c>
      <c r="B20" s="16" t="s">
        <v>3</v>
      </c>
      <c r="C20" s="29" t="s">
        <v>39</v>
      </c>
      <c r="D20" s="5"/>
      <c r="E20" s="32"/>
      <c r="F20" s="32"/>
      <c r="G20" s="32"/>
      <c r="H20" s="32">
        <v>1</v>
      </c>
      <c r="I20" s="32"/>
      <c r="J20" s="32"/>
      <c r="K20" s="32"/>
      <c r="L20" s="32"/>
      <c r="M20" s="32"/>
      <c r="N20" s="32"/>
      <c r="O20" s="32"/>
      <c r="P20" s="32"/>
      <c r="Q20" s="32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5"/>
      <c r="AG20" s="5">
        <f t="shared" si="1"/>
        <v>1</v>
      </c>
      <c r="AH20" s="5"/>
      <c r="AI20" s="5"/>
      <c r="AJ20" s="5"/>
      <c r="AK20" s="6"/>
      <c r="AL20" s="4"/>
    </row>
    <row r="21" spans="1:38" ht="17" x14ac:dyDescent="0.2">
      <c r="A21" s="35">
        <v>44872</v>
      </c>
      <c r="B21" s="16" t="s">
        <v>11</v>
      </c>
      <c r="C21" s="29" t="s">
        <v>17</v>
      </c>
      <c r="D21" s="5"/>
      <c r="E21" s="32"/>
      <c r="F21" s="32"/>
      <c r="G21" s="32"/>
      <c r="H21" s="32"/>
      <c r="I21" s="32">
        <v>2</v>
      </c>
      <c r="J21" s="32"/>
      <c r="K21" s="32"/>
      <c r="L21" s="32"/>
      <c r="M21" s="32"/>
      <c r="N21" s="32"/>
      <c r="O21" s="32"/>
      <c r="P21" s="32"/>
      <c r="Q21" s="32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5"/>
      <c r="AG21" s="5">
        <f t="shared" si="1"/>
        <v>2</v>
      </c>
      <c r="AH21" s="5"/>
      <c r="AI21" s="5"/>
      <c r="AJ21" s="5"/>
      <c r="AK21" s="6"/>
      <c r="AL21" s="4"/>
    </row>
    <row r="22" spans="1:38" ht="17" x14ac:dyDescent="0.2">
      <c r="A22" s="35">
        <v>44874</v>
      </c>
      <c r="B22" s="16" t="s">
        <v>23</v>
      </c>
      <c r="C22" s="29" t="s">
        <v>40</v>
      </c>
      <c r="D22" s="5"/>
      <c r="E22" s="32"/>
      <c r="F22" s="32"/>
      <c r="G22" s="32"/>
      <c r="H22" s="32"/>
      <c r="I22" s="32">
        <v>1</v>
      </c>
      <c r="J22" s="32"/>
      <c r="K22" s="32"/>
      <c r="L22" s="32"/>
      <c r="M22" s="32"/>
      <c r="N22" s="32"/>
      <c r="O22" s="32"/>
      <c r="P22" s="32"/>
      <c r="Q22" s="32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5"/>
      <c r="AG22" s="5">
        <f t="shared" si="1"/>
        <v>1</v>
      </c>
      <c r="AH22" s="5"/>
      <c r="AI22" s="5"/>
      <c r="AJ22" s="5"/>
      <c r="AK22" s="6"/>
      <c r="AL22" s="4"/>
    </row>
    <row r="23" spans="1:38" ht="17" x14ac:dyDescent="0.2">
      <c r="A23" s="35">
        <v>44876</v>
      </c>
      <c r="B23" s="16" t="s">
        <v>3</v>
      </c>
      <c r="C23" s="29" t="s">
        <v>41</v>
      </c>
      <c r="D23" s="5"/>
      <c r="E23" s="32"/>
      <c r="F23" s="32"/>
      <c r="G23" s="32"/>
      <c r="H23" s="32"/>
      <c r="I23" s="32">
        <v>2</v>
      </c>
      <c r="J23" s="32"/>
      <c r="K23" s="32"/>
      <c r="L23" s="32"/>
      <c r="M23" s="32"/>
      <c r="N23" s="32"/>
      <c r="O23" s="32"/>
      <c r="P23" s="32"/>
      <c r="Q23" s="32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5"/>
      <c r="AG23" s="5">
        <f t="shared" si="1"/>
        <v>2</v>
      </c>
      <c r="AH23" s="5"/>
      <c r="AI23" s="5"/>
      <c r="AJ23" s="5"/>
      <c r="AK23" s="6"/>
      <c r="AL23" s="4"/>
    </row>
    <row r="24" spans="1:38" ht="17" x14ac:dyDescent="0.2">
      <c r="A24" s="36">
        <v>44878</v>
      </c>
      <c r="B24" s="37" t="s">
        <v>3</v>
      </c>
      <c r="C24" s="38" t="s">
        <v>41</v>
      </c>
      <c r="D24" s="5"/>
      <c r="E24" s="32"/>
      <c r="F24" s="32"/>
      <c r="G24" s="32"/>
      <c r="H24" s="32"/>
      <c r="I24" s="32">
        <v>2</v>
      </c>
      <c r="J24" s="32"/>
      <c r="K24" s="32"/>
      <c r="L24" s="32"/>
      <c r="M24" s="32"/>
      <c r="N24" s="32"/>
      <c r="O24" s="32"/>
      <c r="P24" s="32"/>
      <c r="Q24" s="32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5"/>
      <c r="AG24" s="5">
        <f t="shared" si="1"/>
        <v>2</v>
      </c>
      <c r="AH24" s="5"/>
      <c r="AI24" s="5"/>
      <c r="AJ24" s="5"/>
      <c r="AK24" s="6"/>
      <c r="AL24" s="4"/>
    </row>
    <row r="25" spans="1:38" ht="17" x14ac:dyDescent="0.2">
      <c r="A25" s="36">
        <v>44880</v>
      </c>
      <c r="B25" s="37" t="s">
        <v>3</v>
      </c>
      <c r="C25" s="38" t="s">
        <v>42</v>
      </c>
      <c r="D25" s="5"/>
      <c r="E25" s="32"/>
      <c r="F25" s="32"/>
      <c r="G25" s="32"/>
      <c r="H25" s="32"/>
      <c r="I25" s="32"/>
      <c r="J25" s="32">
        <v>2</v>
      </c>
      <c r="K25" s="32"/>
      <c r="L25" s="32"/>
      <c r="M25" s="32"/>
      <c r="N25" s="32"/>
      <c r="O25" s="32"/>
      <c r="P25" s="32"/>
      <c r="Q25" s="32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5"/>
      <c r="AG25" s="5">
        <f t="shared" si="1"/>
        <v>2</v>
      </c>
      <c r="AH25" s="5"/>
      <c r="AI25" s="5"/>
      <c r="AJ25" s="5"/>
      <c r="AK25" s="6"/>
      <c r="AL25" s="4"/>
    </row>
    <row r="26" spans="1:38" ht="17" x14ac:dyDescent="0.2">
      <c r="A26" s="36">
        <v>44882</v>
      </c>
      <c r="B26" s="37" t="s">
        <v>11</v>
      </c>
      <c r="C26" s="38" t="s">
        <v>43</v>
      </c>
      <c r="D26" s="5"/>
      <c r="E26" s="32"/>
      <c r="F26" s="32"/>
      <c r="G26" s="32"/>
      <c r="H26" s="32"/>
      <c r="I26" s="32"/>
      <c r="J26" s="32">
        <v>1</v>
      </c>
      <c r="K26" s="32"/>
      <c r="L26" s="32"/>
      <c r="M26" s="32"/>
      <c r="N26" s="32"/>
      <c r="O26" s="32"/>
      <c r="P26" s="32"/>
      <c r="Q26" s="32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5"/>
      <c r="AG26" s="5">
        <f t="shared" si="1"/>
        <v>1</v>
      </c>
      <c r="AH26" s="5"/>
      <c r="AI26" s="5"/>
      <c r="AJ26" s="5"/>
      <c r="AK26" s="6"/>
      <c r="AL26" s="4"/>
    </row>
    <row r="27" spans="1:38" ht="17" x14ac:dyDescent="0.2">
      <c r="A27" s="35">
        <v>44884</v>
      </c>
      <c r="B27" s="16" t="s">
        <v>3</v>
      </c>
      <c r="C27" s="29" t="s">
        <v>44</v>
      </c>
      <c r="D27" s="5"/>
      <c r="E27" s="32"/>
      <c r="F27" s="32"/>
      <c r="G27" s="32"/>
      <c r="H27" s="32"/>
      <c r="I27" s="32"/>
      <c r="J27" s="32">
        <v>2</v>
      </c>
      <c r="K27" s="32"/>
      <c r="L27" s="32"/>
      <c r="M27" s="32"/>
      <c r="N27" s="32"/>
      <c r="O27" s="32"/>
      <c r="P27" s="32"/>
      <c r="Q27" s="32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5"/>
      <c r="AG27" s="5">
        <f t="shared" si="1"/>
        <v>2</v>
      </c>
      <c r="AH27" s="5"/>
      <c r="AI27" s="5"/>
      <c r="AJ27" s="5"/>
      <c r="AK27" s="6"/>
      <c r="AL27" s="4"/>
    </row>
    <row r="28" spans="1:38" ht="17" x14ac:dyDescent="0.2">
      <c r="A28" s="35">
        <v>44888</v>
      </c>
      <c r="B28" s="16" t="s">
        <v>23</v>
      </c>
      <c r="C28" s="29" t="s">
        <v>45</v>
      </c>
      <c r="D28" s="5"/>
      <c r="E28" s="32"/>
      <c r="F28" s="32"/>
      <c r="G28" s="32"/>
      <c r="H28" s="32"/>
      <c r="I28" s="32"/>
      <c r="J28" s="32"/>
      <c r="K28" s="32">
        <v>1</v>
      </c>
      <c r="L28" s="32"/>
      <c r="M28" s="32"/>
      <c r="N28" s="32"/>
      <c r="O28" s="32"/>
      <c r="P28" s="32"/>
      <c r="Q28" s="32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5"/>
      <c r="AG28" s="5">
        <f t="shared" si="1"/>
        <v>1</v>
      </c>
      <c r="AH28" s="5"/>
      <c r="AI28" s="5"/>
      <c r="AJ28" s="5"/>
      <c r="AK28" s="6"/>
      <c r="AL28" s="4"/>
    </row>
    <row r="29" spans="1:38" ht="17" x14ac:dyDescent="0.2">
      <c r="A29" s="35">
        <v>44890</v>
      </c>
      <c r="B29" s="16" t="s">
        <v>36</v>
      </c>
      <c r="C29" s="29" t="s">
        <v>15</v>
      </c>
      <c r="D29" s="5"/>
      <c r="E29" s="32"/>
      <c r="F29" s="32"/>
      <c r="G29" s="32"/>
      <c r="H29" s="32"/>
      <c r="I29" s="32"/>
      <c r="J29" s="32"/>
      <c r="K29" s="32">
        <v>2</v>
      </c>
      <c r="L29" s="32"/>
      <c r="M29" s="32"/>
      <c r="N29" s="32"/>
      <c r="O29" s="32"/>
      <c r="P29" s="32"/>
      <c r="Q29" s="32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5"/>
      <c r="AG29" s="5">
        <f t="shared" si="1"/>
        <v>2</v>
      </c>
      <c r="AH29" s="5"/>
      <c r="AI29" s="5"/>
      <c r="AJ29" s="5"/>
      <c r="AK29" s="6"/>
      <c r="AL29" s="4"/>
    </row>
    <row r="30" spans="1:38" ht="17" x14ac:dyDescent="0.2">
      <c r="A30" s="36">
        <v>44891</v>
      </c>
      <c r="B30" s="37" t="s">
        <v>3</v>
      </c>
      <c r="C30" s="38" t="s">
        <v>31</v>
      </c>
      <c r="D30" s="5"/>
      <c r="E30" s="32"/>
      <c r="F30" s="32"/>
      <c r="G30" s="32"/>
      <c r="H30" s="32"/>
      <c r="I30" s="32"/>
      <c r="J30" s="32"/>
      <c r="K30" s="32">
        <v>1</v>
      </c>
      <c r="L30" s="32"/>
      <c r="M30" s="32"/>
      <c r="N30" s="32"/>
      <c r="O30" s="32"/>
      <c r="P30" s="32"/>
      <c r="Q30" s="32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5"/>
      <c r="AG30" s="5">
        <f t="shared" si="1"/>
        <v>1</v>
      </c>
      <c r="AH30" s="5"/>
      <c r="AI30" s="5"/>
      <c r="AJ30" s="5"/>
      <c r="AK30" s="6"/>
      <c r="AL30" s="4"/>
    </row>
    <row r="31" spans="1:38" ht="17" x14ac:dyDescent="0.2">
      <c r="A31" s="36">
        <v>44894</v>
      </c>
      <c r="B31" s="37" t="s">
        <v>35</v>
      </c>
      <c r="C31" s="38" t="s">
        <v>28</v>
      </c>
      <c r="D31" s="5"/>
      <c r="E31" s="32"/>
      <c r="F31" s="32"/>
      <c r="G31" s="32"/>
      <c r="H31" s="32"/>
      <c r="I31" s="32"/>
      <c r="J31" s="32"/>
      <c r="K31" s="32"/>
      <c r="L31" s="32">
        <v>1</v>
      </c>
      <c r="M31" s="32"/>
      <c r="N31" s="32"/>
      <c r="O31" s="32"/>
      <c r="P31" s="32"/>
      <c r="Q31" s="32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5"/>
      <c r="AG31" s="5">
        <f t="shared" si="1"/>
        <v>1</v>
      </c>
      <c r="AH31" s="5"/>
      <c r="AI31" s="5"/>
      <c r="AJ31" s="5"/>
      <c r="AK31" s="6"/>
      <c r="AL31" s="4"/>
    </row>
    <row r="32" spans="1:38" ht="17" x14ac:dyDescent="0.2">
      <c r="A32" s="36">
        <v>44896</v>
      </c>
      <c r="B32" s="37" t="s">
        <v>35</v>
      </c>
      <c r="C32" s="38" t="s">
        <v>47</v>
      </c>
      <c r="D32" s="5"/>
      <c r="E32" s="32"/>
      <c r="F32" s="32"/>
      <c r="G32" s="32"/>
      <c r="H32" s="32"/>
      <c r="I32" s="32"/>
      <c r="J32" s="32"/>
      <c r="K32" s="32"/>
      <c r="L32" s="32">
        <v>1</v>
      </c>
      <c r="M32" s="32"/>
      <c r="N32" s="32"/>
      <c r="O32" s="32"/>
      <c r="P32" s="32"/>
      <c r="Q32" s="32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5"/>
      <c r="AG32" s="5">
        <f t="shared" si="1"/>
        <v>1</v>
      </c>
      <c r="AH32" s="5"/>
      <c r="AI32" s="5"/>
      <c r="AJ32" s="5"/>
      <c r="AK32" s="6"/>
      <c r="AL32" s="4"/>
    </row>
    <row r="33" spans="1:38" ht="17" x14ac:dyDescent="0.2">
      <c r="A33" s="36">
        <v>44898</v>
      </c>
      <c r="B33" s="37" t="s">
        <v>35</v>
      </c>
      <c r="C33" s="38" t="s">
        <v>15</v>
      </c>
      <c r="D33" s="5"/>
      <c r="E33" s="32"/>
      <c r="F33" s="32"/>
      <c r="G33" s="32"/>
      <c r="H33" s="32"/>
      <c r="I33" s="32"/>
      <c r="J33" s="32"/>
      <c r="K33" s="32"/>
      <c r="L33" s="32">
        <v>1</v>
      </c>
      <c r="M33" s="32"/>
      <c r="N33" s="32"/>
      <c r="O33" s="32"/>
      <c r="P33" s="32"/>
      <c r="Q33" s="32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5"/>
      <c r="AG33" s="5">
        <f t="shared" si="1"/>
        <v>1</v>
      </c>
      <c r="AH33" s="5"/>
      <c r="AI33" s="5"/>
      <c r="AJ33" s="5"/>
      <c r="AK33" s="6"/>
      <c r="AL33" s="4"/>
    </row>
    <row r="34" spans="1:38" ht="17" x14ac:dyDescent="0.2">
      <c r="A34" s="36">
        <v>44900</v>
      </c>
      <c r="B34" s="37" t="s">
        <v>24</v>
      </c>
      <c r="C34" s="38" t="s">
        <v>17</v>
      </c>
      <c r="D34" s="5"/>
      <c r="E34" s="32"/>
      <c r="F34" s="32"/>
      <c r="G34" s="32"/>
      <c r="H34" s="32"/>
      <c r="I34" s="32"/>
      <c r="J34" s="32"/>
      <c r="K34" s="32"/>
      <c r="L34" s="32"/>
      <c r="M34" s="32">
        <v>1</v>
      </c>
      <c r="N34" s="32"/>
      <c r="O34" s="32"/>
      <c r="P34" s="32"/>
      <c r="Q34" s="32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5"/>
      <c r="AG34" s="5">
        <f t="shared" si="1"/>
        <v>1</v>
      </c>
      <c r="AH34" s="5"/>
      <c r="AI34" s="5"/>
      <c r="AJ34" s="5"/>
      <c r="AK34" s="6"/>
      <c r="AL34" s="4"/>
    </row>
    <row r="35" spans="1:38" ht="17" x14ac:dyDescent="0.2">
      <c r="A35" s="36">
        <v>44902</v>
      </c>
      <c r="B35" s="37" t="s">
        <v>3</v>
      </c>
      <c r="C35" s="38" t="s">
        <v>45</v>
      </c>
      <c r="D35" s="5"/>
      <c r="E35" s="32"/>
      <c r="F35" s="32"/>
      <c r="G35" s="32"/>
      <c r="H35" s="32"/>
      <c r="I35" s="32"/>
      <c r="J35" s="32"/>
      <c r="K35" s="32"/>
      <c r="L35" s="32"/>
      <c r="M35" s="32">
        <v>1</v>
      </c>
      <c r="N35" s="32"/>
      <c r="O35" s="32"/>
      <c r="P35" s="32"/>
      <c r="Q35" s="32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5"/>
      <c r="AG35" s="5">
        <f t="shared" si="1"/>
        <v>1</v>
      </c>
      <c r="AH35" s="5"/>
      <c r="AI35" s="5"/>
      <c r="AJ35" s="5"/>
      <c r="AK35" s="6"/>
      <c r="AL35" s="4"/>
    </row>
    <row r="36" spans="1:38" ht="17" x14ac:dyDescent="0.2">
      <c r="A36" s="35">
        <v>44904</v>
      </c>
      <c r="B36" s="16" t="s">
        <v>3</v>
      </c>
      <c r="C36" s="29" t="s">
        <v>47</v>
      </c>
      <c r="D36" s="5"/>
      <c r="E36" s="32"/>
      <c r="F36" s="32"/>
      <c r="G36" s="32"/>
      <c r="H36" s="32"/>
      <c r="I36" s="32"/>
      <c r="J36" s="32"/>
      <c r="K36" s="32"/>
      <c r="L36" s="32"/>
      <c r="M36" s="32">
        <v>1</v>
      </c>
      <c r="N36" s="32"/>
      <c r="O36" s="32"/>
      <c r="P36" s="32"/>
      <c r="Q36" s="32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5"/>
      <c r="AG36" s="5">
        <f t="shared" si="1"/>
        <v>1</v>
      </c>
      <c r="AH36" s="5"/>
      <c r="AI36" s="5"/>
      <c r="AJ36" s="5"/>
      <c r="AK36" s="6"/>
      <c r="AL36" s="4"/>
    </row>
    <row r="37" spans="1:38" ht="17" x14ac:dyDescent="0.2">
      <c r="A37" s="36">
        <v>44906</v>
      </c>
      <c r="B37" s="37" t="s">
        <v>3</v>
      </c>
      <c r="C37" s="38" t="s">
        <v>48</v>
      </c>
      <c r="D37" s="5"/>
      <c r="E37" s="32"/>
      <c r="F37" s="32"/>
      <c r="G37" s="32"/>
      <c r="H37" s="32"/>
      <c r="I37" s="32"/>
      <c r="J37" s="32"/>
      <c r="K37" s="32"/>
      <c r="L37" s="32"/>
      <c r="M37" s="32">
        <v>1</v>
      </c>
      <c r="N37" s="32"/>
      <c r="O37" s="32"/>
      <c r="P37" s="32"/>
      <c r="Q37" s="32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5"/>
      <c r="AG37" s="5">
        <f t="shared" si="1"/>
        <v>1</v>
      </c>
      <c r="AH37" s="5"/>
      <c r="AI37" s="5"/>
      <c r="AJ37" s="5"/>
      <c r="AK37" s="6"/>
      <c r="AL37" s="4"/>
    </row>
    <row r="38" spans="1:38" ht="17" x14ac:dyDescent="0.2">
      <c r="A38" s="36">
        <v>44908</v>
      </c>
      <c r="B38" s="37" t="s">
        <v>24</v>
      </c>
      <c r="C38" s="38" t="s">
        <v>49</v>
      </c>
      <c r="D38" s="5"/>
      <c r="E38" s="32"/>
      <c r="F38" s="32"/>
      <c r="G38" s="32"/>
      <c r="H38" s="32"/>
      <c r="I38" s="32"/>
      <c r="J38" s="32"/>
      <c r="K38" s="32"/>
      <c r="L38" s="32"/>
      <c r="M38" s="32"/>
      <c r="N38" s="32">
        <v>1</v>
      </c>
      <c r="O38" s="32"/>
      <c r="P38" s="32"/>
      <c r="Q38" s="32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5"/>
      <c r="AG38" s="5">
        <f t="shared" si="1"/>
        <v>1</v>
      </c>
      <c r="AH38" s="5"/>
      <c r="AI38" s="5"/>
      <c r="AJ38" s="5"/>
      <c r="AK38" s="6"/>
      <c r="AL38" s="4"/>
    </row>
    <row r="39" spans="1:38" ht="17" x14ac:dyDescent="0.2">
      <c r="A39" s="35">
        <v>44910</v>
      </c>
      <c r="B39" s="16" t="s">
        <v>3</v>
      </c>
      <c r="C39" s="29" t="s">
        <v>34</v>
      </c>
      <c r="D39" s="5"/>
      <c r="E39" s="32"/>
      <c r="F39" s="32"/>
      <c r="G39" s="32"/>
      <c r="H39" s="32"/>
      <c r="I39" s="32"/>
      <c r="J39" s="32"/>
      <c r="K39" s="32"/>
      <c r="L39" s="32"/>
      <c r="M39" s="32"/>
      <c r="N39" s="32">
        <v>2</v>
      </c>
      <c r="O39" s="32"/>
      <c r="P39" s="32"/>
      <c r="Q39" s="32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5"/>
      <c r="AG39" s="5">
        <f t="shared" si="1"/>
        <v>2</v>
      </c>
      <c r="AH39" s="5"/>
      <c r="AI39" s="5"/>
      <c r="AJ39" s="5"/>
      <c r="AK39" s="6"/>
      <c r="AL39" s="4"/>
    </row>
    <row r="40" spans="1:38" ht="17" x14ac:dyDescent="0.2">
      <c r="A40" s="35">
        <v>44912</v>
      </c>
      <c r="B40" s="16" t="s">
        <v>3</v>
      </c>
      <c r="C40" s="29" t="s">
        <v>26</v>
      </c>
      <c r="D40" s="5"/>
      <c r="E40" s="32"/>
      <c r="F40" s="32"/>
      <c r="G40" s="32"/>
      <c r="H40" s="32"/>
      <c r="I40" s="32"/>
      <c r="J40" s="32"/>
      <c r="K40" s="32"/>
      <c r="L40" s="32"/>
      <c r="M40" s="32"/>
      <c r="N40" s="32">
        <v>2</v>
      </c>
      <c r="O40" s="32"/>
      <c r="P40" s="32"/>
      <c r="Q40" s="32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5"/>
      <c r="AG40" s="5">
        <f t="shared" si="1"/>
        <v>2</v>
      </c>
      <c r="AH40" s="5"/>
      <c r="AI40" s="5"/>
      <c r="AJ40" s="5"/>
      <c r="AK40" s="6"/>
      <c r="AL40" s="4"/>
    </row>
    <row r="41" spans="1:38" ht="17" x14ac:dyDescent="0.2">
      <c r="A41" s="35">
        <v>44914</v>
      </c>
      <c r="B41" s="16" t="s">
        <v>3</v>
      </c>
      <c r="C41" s="29" t="s">
        <v>38</v>
      </c>
      <c r="D41" s="5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>
        <v>1</v>
      </c>
      <c r="P41" s="32"/>
      <c r="Q41" s="32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5"/>
      <c r="AG41" s="5">
        <f t="shared" si="1"/>
        <v>1</v>
      </c>
      <c r="AH41" s="5"/>
      <c r="AI41" s="5"/>
      <c r="AJ41" s="5"/>
      <c r="AK41" s="6"/>
      <c r="AL41" s="4"/>
    </row>
    <row r="42" spans="1:38" ht="17" x14ac:dyDescent="0.2">
      <c r="A42" s="36">
        <v>44917</v>
      </c>
      <c r="B42" s="37" t="s">
        <v>3</v>
      </c>
      <c r="C42" s="38" t="s">
        <v>29</v>
      </c>
      <c r="D42" s="5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>
        <v>1</v>
      </c>
      <c r="P42" s="32"/>
      <c r="Q42" s="32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5"/>
      <c r="AG42" s="5">
        <f t="shared" si="1"/>
        <v>1</v>
      </c>
      <c r="AH42" s="5"/>
      <c r="AI42" s="5"/>
      <c r="AJ42" s="5"/>
      <c r="AK42" s="6"/>
      <c r="AL42" s="4"/>
    </row>
    <row r="43" spans="1:38" ht="17" x14ac:dyDescent="0.2">
      <c r="A43" s="35">
        <v>44918</v>
      </c>
      <c r="B43" s="16" t="s">
        <v>3</v>
      </c>
      <c r="C43" s="29" t="s">
        <v>48</v>
      </c>
      <c r="D43" s="5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>
        <v>1</v>
      </c>
      <c r="P43" s="32"/>
      <c r="Q43" s="32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5"/>
      <c r="AG43" s="5">
        <f t="shared" si="1"/>
        <v>1</v>
      </c>
      <c r="AH43" s="5"/>
      <c r="AI43" s="5"/>
      <c r="AJ43" s="5"/>
      <c r="AK43" s="6"/>
      <c r="AL43" s="4"/>
    </row>
    <row r="44" spans="1:38" ht="17" x14ac:dyDescent="0.2">
      <c r="A44" s="36">
        <v>44922</v>
      </c>
      <c r="B44" s="37" t="s">
        <v>3</v>
      </c>
      <c r="C44" s="38" t="s">
        <v>50</v>
      </c>
      <c r="D44" s="5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>
        <v>1</v>
      </c>
      <c r="Q44" s="32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5"/>
      <c r="AG44" s="5">
        <f t="shared" si="1"/>
        <v>1</v>
      </c>
      <c r="AH44" s="5"/>
      <c r="AI44" s="5"/>
      <c r="AJ44" s="5"/>
      <c r="AK44" s="6"/>
      <c r="AL44" s="4"/>
    </row>
    <row r="45" spans="1:38" ht="17" x14ac:dyDescent="0.2">
      <c r="A45" s="35">
        <v>44924</v>
      </c>
      <c r="B45" s="16" t="s">
        <v>3</v>
      </c>
      <c r="C45" s="29" t="s">
        <v>29</v>
      </c>
      <c r="D45" s="5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>
        <v>1</v>
      </c>
      <c r="Q45" s="32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5"/>
      <c r="AG45" s="5">
        <f t="shared" si="1"/>
        <v>1</v>
      </c>
      <c r="AH45" s="5"/>
      <c r="AI45" s="5"/>
      <c r="AJ45" s="5"/>
      <c r="AK45" s="6"/>
      <c r="AL45" s="4"/>
    </row>
    <row r="46" spans="1:38" ht="17" x14ac:dyDescent="0.2">
      <c r="A46" s="35">
        <v>44926</v>
      </c>
      <c r="B46" s="16" t="s">
        <v>46</v>
      </c>
      <c r="C46" s="29" t="s">
        <v>27</v>
      </c>
      <c r="D46" s="5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>
        <v>1</v>
      </c>
      <c r="Q46" s="32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5"/>
      <c r="AG46" s="5">
        <f t="shared" si="1"/>
        <v>1</v>
      </c>
      <c r="AH46" s="5"/>
      <c r="AI46" s="5"/>
      <c r="AJ46" s="5"/>
      <c r="AK46" s="6"/>
      <c r="AL46" s="4"/>
    </row>
    <row r="47" spans="1:38" ht="17" x14ac:dyDescent="0.2">
      <c r="A47" s="35">
        <v>44564</v>
      </c>
      <c r="B47" s="16" t="s">
        <v>3</v>
      </c>
      <c r="C47" s="29" t="s">
        <v>16</v>
      </c>
      <c r="D47" s="5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>
        <v>1</v>
      </c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5"/>
      <c r="AG47" s="5">
        <f t="shared" si="1"/>
        <v>1</v>
      </c>
      <c r="AH47" s="5"/>
      <c r="AI47" s="5"/>
      <c r="AJ47" s="5"/>
      <c r="AK47" s="6"/>
      <c r="AL47" s="4"/>
    </row>
    <row r="48" spans="1:38" ht="17" x14ac:dyDescent="0.2">
      <c r="A48" s="36">
        <v>44566</v>
      </c>
      <c r="B48" s="37" t="s">
        <v>3</v>
      </c>
      <c r="C48" s="38" t="s">
        <v>14</v>
      </c>
      <c r="D48" s="5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>
        <v>1</v>
      </c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5"/>
      <c r="AG48" s="5">
        <f t="shared" si="1"/>
        <v>1</v>
      </c>
      <c r="AH48" s="5"/>
      <c r="AI48" s="5"/>
      <c r="AJ48" s="5"/>
      <c r="AK48" s="6"/>
      <c r="AL48" s="4"/>
    </row>
    <row r="49" spans="1:38" ht="17" x14ac:dyDescent="0.2">
      <c r="A49" s="35">
        <v>44567</v>
      </c>
      <c r="B49" s="16" t="s">
        <v>3</v>
      </c>
      <c r="C49" s="29" t="s">
        <v>32</v>
      </c>
      <c r="D49" s="5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>
        <v>1</v>
      </c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5"/>
      <c r="AG49" s="5">
        <f t="shared" si="1"/>
        <v>1</v>
      </c>
      <c r="AH49" s="5"/>
      <c r="AI49" s="5"/>
      <c r="AJ49" s="5"/>
      <c r="AK49" s="6"/>
      <c r="AL49" s="4"/>
    </row>
    <row r="50" spans="1:38" ht="17" x14ac:dyDescent="0.2">
      <c r="A50" s="35">
        <v>44569</v>
      </c>
      <c r="B50" s="16" t="s">
        <v>4</v>
      </c>
      <c r="C50" s="29" t="s">
        <v>14</v>
      </c>
      <c r="D50" s="5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>
        <v>1</v>
      </c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5"/>
      <c r="AG50" s="5">
        <f t="shared" si="1"/>
        <v>1</v>
      </c>
      <c r="AH50" s="5"/>
      <c r="AI50" s="5"/>
      <c r="AJ50" s="5"/>
      <c r="AK50" s="6"/>
      <c r="AL50" s="4"/>
    </row>
    <row r="51" spans="1:38" ht="17" x14ac:dyDescent="0.2">
      <c r="A51" s="36">
        <v>44572</v>
      </c>
      <c r="B51" s="37" t="s">
        <v>3</v>
      </c>
      <c r="C51" s="38" t="s">
        <v>45</v>
      </c>
      <c r="D51" s="5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3">
        <v>1</v>
      </c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5"/>
      <c r="AG51" s="5">
        <f t="shared" si="1"/>
        <v>1</v>
      </c>
      <c r="AH51" s="5"/>
      <c r="AI51" s="5"/>
      <c r="AJ51" s="5"/>
      <c r="AK51" s="6"/>
      <c r="AL51" s="4"/>
    </row>
    <row r="52" spans="1:38" ht="17" x14ac:dyDescent="0.2">
      <c r="A52" s="35">
        <v>44575</v>
      </c>
      <c r="B52" s="16" t="s">
        <v>3</v>
      </c>
      <c r="C52" s="29" t="s">
        <v>45</v>
      </c>
      <c r="D52" s="5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3">
        <v>2</v>
      </c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5"/>
      <c r="AG52" s="5">
        <f t="shared" si="1"/>
        <v>2</v>
      </c>
      <c r="AH52" s="5"/>
      <c r="AI52" s="5"/>
      <c r="AJ52" s="5"/>
      <c r="AK52" s="6"/>
      <c r="AL52" s="4"/>
    </row>
    <row r="53" spans="1:38" ht="17" x14ac:dyDescent="0.2">
      <c r="A53" s="36">
        <v>44577</v>
      </c>
      <c r="B53" s="37" t="s">
        <v>23</v>
      </c>
      <c r="C53" s="38" t="s">
        <v>57</v>
      </c>
      <c r="D53" s="5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3"/>
      <c r="S53" s="33">
        <v>1</v>
      </c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5"/>
      <c r="AG53" s="5">
        <f t="shared" si="1"/>
        <v>1</v>
      </c>
      <c r="AH53" s="5"/>
      <c r="AI53" s="5"/>
      <c r="AJ53" s="5"/>
      <c r="AK53" s="6"/>
      <c r="AL53" s="4"/>
    </row>
    <row r="54" spans="1:38" ht="17" x14ac:dyDescent="0.2">
      <c r="A54" s="35">
        <v>44578</v>
      </c>
      <c r="B54" s="16" t="s">
        <v>3</v>
      </c>
      <c r="C54" s="29" t="s">
        <v>58</v>
      </c>
      <c r="D54" s="5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3"/>
      <c r="S54" s="33">
        <v>2</v>
      </c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5"/>
      <c r="AG54" s="5">
        <f t="shared" ref="AG54:AG57" si="2">SUM(E54:AE54)</f>
        <v>2</v>
      </c>
      <c r="AH54" s="5"/>
      <c r="AI54" s="5"/>
      <c r="AJ54" s="5"/>
      <c r="AK54" s="6"/>
      <c r="AL54" s="4"/>
    </row>
    <row r="55" spans="1:38" ht="17" x14ac:dyDescent="0.2">
      <c r="A55" s="36">
        <v>44580</v>
      </c>
      <c r="B55" s="37" t="s">
        <v>12</v>
      </c>
      <c r="C55" s="38" t="s">
        <v>39</v>
      </c>
      <c r="D55" s="5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3"/>
      <c r="S55" s="33">
        <v>1</v>
      </c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5"/>
      <c r="AG55" s="5">
        <f t="shared" si="2"/>
        <v>1</v>
      </c>
      <c r="AH55" s="5"/>
      <c r="AI55" s="5"/>
      <c r="AJ55" s="5"/>
      <c r="AK55" s="6"/>
      <c r="AL55" s="4"/>
    </row>
    <row r="56" spans="1:38" ht="17" x14ac:dyDescent="0.2">
      <c r="A56" s="36">
        <v>44582</v>
      </c>
      <c r="B56" s="37" t="s">
        <v>35</v>
      </c>
      <c r="C56" s="38" t="s">
        <v>37</v>
      </c>
      <c r="D56" s="5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3"/>
      <c r="S56" s="33">
        <v>1</v>
      </c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5"/>
      <c r="AG56" s="5">
        <f t="shared" si="2"/>
        <v>1</v>
      </c>
      <c r="AH56" s="5"/>
      <c r="AI56" s="5"/>
      <c r="AJ56" s="5"/>
      <c r="AK56" s="6"/>
      <c r="AL56" s="4"/>
    </row>
    <row r="57" spans="1:38" ht="17" x14ac:dyDescent="0.2">
      <c r="A57" s="36">
        <v>44585</v>
      </c>
      <c r="B57" s="37" t="s">
        <v>12</v>
      </c>
      <c r="C57" s="38" t="s">
        <v>44</v>
      </c>
      <c r="D57" s="5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3"/>
      <c r="S57" s="33"/>
      <c r="T57" s="33">
        <v>1</v>
      </c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5"/>
      <c r="AG57" s="5">
        <f t="shared" si="2"/>
        <v>1</v>
      </c>
      <c r="AH57" s="5"/>
      <c r="AI57" s="5"/>
      <c r="AJ57" s="5"/>
      <c r="AK57" s="6"/>
      <c r="AL57" s="4"/>
    </row>
    <row r="58" spans="1:38" ht="17" x14ac:dyDescent="0.2">
      <c r="A58" s="35">
        <v>44587</v>
      </c>
      <c r="B58" s="16" t="s">
        <v>3</v>
      </c>
      <c r="C58" s="29" t="s">
        <v>40</v>
      </c>
      <c r="D58" s="5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3"/>
      <c r="S58" s="33"/>
      <c r="T58" s="33">
        <v>2</v>
      </c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5"/>
      <c r="AG58" s="5">
        <f t="shared" si="1"/>
        <v>2</v>
      </c>
      <c r="AH58" s="5"/>
      <c r="AI58" s="5"/>
      <c r="AJ58" s="5"/>
      <c r="AK58" s="6"/>
      <c r="AL58" s="4"/>
    </row>
    <row r="59" spans="1:38" ht="17" x14ac:dyDescent="0.2">
      <c r="A59" s="36">
        <v>44590</v>
      </c>
      <c r="B59" s="37" t="s">
        <v>4</v>
      </c>
      <c r="C59" s="38" t="s">
        <v>26</v>
      </c>
      <c r="D59" s="5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3"/>
      <c r="S59" s="33"/>
      <c r="T59" s="33">
        <v>2</v>
      </c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5"/>
      <c r="AG59" s="5">
        <f t="shared" si="1"/>
        <v>2</v>
      </c>
      <c r="AH59" s="5"/>
      <c r="AI59" s="5"/>
      <c r="AJ59" s="5"/>
      <c r="AK59" s="6"/>
      <c r="AL59" s="4"/>
    </row>
    <row r="60" spans="1:38" ht="17" x14ac:dyDescent="0.2">
      <c r="A60" s="36">
        <v>44592</v>
      </c>
      <c r="B60" s="37" t="s">
        <v>3</v>
      </c>
      <c r="C60" s="38" t="s">
        <v>14</v>
      </c>
      <c r="D60" s="5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3"/>
      <c r="S60" s="33"/>
      <c r="T60" s="33"/>
      <c r="U60" s="33">
        <v>1</v>
      </c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5"/>
      <c r="AG60" s="5">
        <f t="shared" si="1"/>
        <v>1</v>
      </c>
      <c r="AH60" s="5"/>
      <c r="AI60" s="5"/>
      <c r="AJ60" s="5"/>
      <c r="AK60" s="6"/>
      <c r="AL60" s="4"/>
    </row>
    <row r="61" spans="1:38" ht="17" x14ac:dyDescent="0.2">
      <c r="A61" s="36">
        <v>44603</v>
      </c>
      <c r="B61" s="37" t="s">
        <v>63</v>
      </c>
      <c r="C61" s="38" t="s">
        <v>25</v>
      </c>
      <c r="D61" s="5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3"/>
      <c r="S61" s="33"/>
      <c r="T61" s="33"/>
      <c r="U61" s="33"/>
      <c r="V61" s="33">
        <v>2</v>
      </c>
      <c r="W61" s="33"/>
      <c r="X61" s="33"/>
      <c r="Y61" s="33"/>
      <c r="Z61" s="33"/>
      <c r="AA61" s="33"/>
      <c r="AB61" s="33"/>
      <c r="AC61" s="33"/>
      <c r="AD61" s="33"/>
      <c r="AE61" s="33"/>
      <c r="AF61" s="5"/>
      <c r="AG61" s="5">
        <f t="shared" si="1"/>
        <v>2</v>
      </c>
      <c r="AH61" s="5"/>
      <c r="AI61" s="5"/>
      <c r="AJ61" s="5"/>
      <c r="AK61" s="6"/>
      <c r="AL61" s="4"/>
    </row>
    <row r="62" spans="1:38" ht="17" x14ac:dyDescent="0.2">
      <c r="A62" s="35">
        <v>44604</v>
      </c>
      <c r="B62" s="16" t="s">
        <v>64</v>
      </c>
      <c r="C62" s="29" t="s">
        <v>68</v>
      </c>
      <c r="D62" s="5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3"/>
      <c r="S62" s="33"/>
      <c r="T62" s="33"/>
      <c r="U62" s="33"/>
      <c r="V62" s="33">
        <v>1</v>
      </c>
      <c r="W62" s="33"/>
      <c r="X62" s="33"/>
      <c r="Y62" s="33"/>
      <c r="Z62" s="33"/>
      <c r="AA62" s="33"/>
      <c r="AB62" s="33"/>
      <c r="AC62" s="33"/>
      <c r="AD62" s="33"/>
      <c r="AE62" s="33"/>
      <c r="AF62" s="5"/>
      <c r="AG62" s="5">
        <f t="shared" si="1"/>
        <v>1</v>
      </c>
      <c r="AH62" s="5"/>
      <c r="AI62" s="5"/>
      <c r="AJ62" s="5"/>
      <c r="AK62" s="6"/>
      <c r="AL62" s="4"/>
    </row>
    <row r="63" spans="1:38" ht="17" x14ac:dyDescent="0.2">
      <c r="A63" s="35">
        <v>44606</v>
      </c>
      <c r="B63" s="16" t="s">
        <v>3</v>
      </c>
      <c r="C63" s="29" t="s">
        <v>67</v>
      </c>
      <c r="D63" s="5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3"/>
      <c r="S63" s="33"/>
      <c r="T63" s="33"/>
      <c r="U63" s="33"/>
      <c r="V63" s="33"/>
      <c r="W63" s="33">
        <v>1</v>
      </c>
      <c r="X63" s="33"/>
      <c r="Y63" s="33"/>
      <c r="Z63" s="33"/>
      <c r="AA63" s="33"/>
      <c r="AB63" s="33"/>
      <c r="AC63" s="33"/>
      <c r="AD63" s="33"/>
      <c r="AE63" s="33"/>
      <c r="AF63" s="5"/>
      <c r="AG63" s="5">
        <f t="shared" si="1"/>
        <v>1</v>
      </c>
      <c r="AH63" s="5"/>
      <c r="AI63" s="5"/>
      <c r="AJ63" s="5"/>
      <c r="AK63" s="6"/>
      <c r="AL63" s="4"/>
    </row>
    <row r="64" spans="1:38" ht="17" x14ac:dyDescent="0.2">
      <c r="A64" s="35">
        <v>44608</v>
      </c>
      <c r="B64" s="16" t="s">
        <v>3</v>
      </c>
      <c r="C64" s="29" t="s">
        <v>42</v>
      </c>
      <c r="D64" s="5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3"/>
      <c r="S64" s="33"/>
      <c r="T64" s="33"/>
      <c r="U64" s="33"/>
      <c r="V64" s="33"/>
      <c r="W64" s="33">
        <v>2</v>
      </c>
      <c r="X64" s="33"/>
      <c r="Y64" s="33"/>
      <c r="Z64" s="33"/>
      <c r="AA64" s="33"/>
      <c r="AB64" s="33"/>
      <c r="AC64" s="33"/>
      <c r="AD64" s="33"/>
      <c r="AE64" s="33"/>
      <c r="AF64" s="5"/>
      <c r="AG64" s="5">
        <f t="shared" si="1"/>
        <v>2</v>
      </c>
      <c r="AH64" s="5"/>
      <c r="AI64" s="5"/>
      <c r="AJ64" s="5"/>
      <c r="AK64" s="6"/>
      <c r="AL64" s="4"/>
    </row>
    <row r="65" spans="1:38" ht="17" x14ac:dyDescent="0.2">
      <c r="A65" s="36">
        <v>44610</v>
      </c>
      <c r="B65" s="37" t="s">
        <v>11</v>
      </c>
      <c r="C65" s="38" t="s">
        <v>67</v>
      </c>
      <c r="D65" s="5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3"/>
      <c r="S65" s="33"/>
      <c r="T65" s="33"/>
      <c r="U65" s="33"/>
      <c r="V65" s="33"/>
      <c r="W65" s="33">
        <v>2</v>
      </c>
      <c r="X65" s="33"/>
      <c r="Y65" s="33"/>
      <c r="Z65" s="33"/>
      <c r="AA65" s="33"/>
      <c r="AB65" s="33"/>
      <c r="AC65" s="33"/>
      <c r="AD65" s="33"/>
      <c r="AE65" s="33"/>
      <c r="AF65" s="5"/>
      <c r="AG65" s="5">
        <f t="shared" si="1"/>
        <v>2</v>
      </c>
      <c r="AH65" s="5"/>
      <c r="AI65" s="5"/>
      <c r="AJ65" s="5"/>
      <c r="AK65" s="6"/>
      <c r="AL65" s="4"/>
    </row>
    <row r="66" spans="1:38" ht="17" x14ac:dyDescent="0.2">
      <c r="A66" s="35">
        <v>44613</v>
      </c>
      <c r="B66" s="16" t="s">
        <v>3</v>
      </c>
      <c r="C66" s="29" t="s">
        <v>38</v>
      </c>
      <c r="D66" s="5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3"/>
      <c r="S66" s="33"/>
      <c r="T66" s="33"/>
      <c r="U66" s="33"/>
      <c r="V66" s="33"/>
      <c r="W66" s="33"/>
      <c r="X66" s="33">
        <v>1</v>
      </c>
      <c r="Y66" s="33"/>
      <c r="Z66" s="33"/>
      <c r="AA66" s="33"/>
      <c r="AB66" s="33"/>
      <c r="AC66" s="33"/>
      <c r="AD66" s="33"/>
      <c r="AE66" s="33"/>
      <c r="AF66" s="5"/>
      <c r="AG66" s="5">
        <f t="shared" ref="AG66:AG68" si="3">SUM(E66:AE66)</f>
        <v>1</v>
      </c>
      <c r="AH66" s="5"/>
      <c r="AI66" s="5"/>
      <c r="AJ66" s="5"/>
      <c r="AK66" s="6"/>
      <c r="AL66" s="4"/>
    </row>
    <row r="67" spans="1:38" ht="17" x14ac:dyDescent="0.2">
      <c r="A67" s="35">
        <v>44615</v>
      </c>
      <c r="B67" s="16" t="s">
        <v>3</v>
      </c>
      <c r="C67" s="29" t="s">
        <v>66</v>
      </c>
      <c r="D67" s="5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3"/>
      <c r="S67" s="33"/>
      <c r="T67" s="33"/>
      <c r="U67" s="33"/>
      <c r="V67" s="33"/>
      <c r="W67" s="33"/>
      <c r="X67" s="33">
        <v>1</v>
      </c>
      <c r="Y67" s="33"/>
      <c r="Z67" s="33"/>
      <c r="AA67" s="33"/>
      <c r="AB67" s="33"/>
      <c r="AC67" s="33"/>
      <c r="AD67" s="33"/>
      <c r="AE67" s="33"/>
      <c r="AF67" s="5"/>
      <c r="AG67" s="5">
        <f t="shared" si="3"/>
        <v>1</v>
      </c>
      <c r="AH67" s="5"/>
      <c r="AI67" s="5"/>
      <c r="AJ67" s="5"/>
      <c r="AK67" s="6"/>
      <c r="AL67" s="4"/>
    </row>
    <row r="68" spans="1:38" ht="17" x14ac:dyDescent="0.2">
      <c r="A68" s="35">
        <v>44617</v>
      </c>
      <c r="B68" s="16" t="s">
        <v>65</v>
      </c>
      <c r="C68" s="29" t="s">
        <v>50</v>
      </c>
      <c r="D68" s="5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3"/>
      <c r="S68" s="33"/>
      <c r="T68" s="33"/>
      <c r="U68" s="33"/>
      <c r="V68" s="33"/>
      <c r="W68" s="33"/>
      <c r="X68" s="33">
        <v>2</v>
      </c>
      <c r="Y68" s="33"/>
      <c r="Z68" s="33"/>
      <c r="AA68" s="33"/>
      <c r="AB68" s="33"/>
      <c r="AC68" s="33"/>
      <c r="AD68" s="33"/>
      <c r="AE68" s="33"/>
      <c r="AF68" s="5"/>
      <c r="AG68" s="5">
        <f t="shared" si="3"/>
        <v>2</v>
      </c>
      <c r="AH68" s="5"/>
      <c r="AI68" s="5"/>
      <c r="AJ68" s="5"/>
      <c r="AK68" s="6"/>
      <c r="AL68" s="4"/>
    </row>
    <row r="69" spans="1:38" ht="17" x14ac:dyDescent="0.2">
      <c r="A69" s="36">
        <v>44618</v>
      </c>
      <c r="B69" s="37" t="s">
        <v>65</v>
      </c>
      <c r="C69" s="38" t="s">
        <v>16</v>
      </c>
      <c r="D69" s="5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3"/>
      <c r="S69" s="33"/>
      <c r="T69" s="33"/>
      <c r="U69" s="33"/>
      <c r="V69" s="33"/>
      <c r="W69" s="33"/>
      <c r="X69" s="33">
        <v>1</v>
      </c>
      <c r="Y69" s="33"/>
      <c r="Z69" s="33"/>
      <c r="AA69" s="33"/>
      <c r="AB69" s="33"/>
      <c r="AC69" s="33"/>
      <c r="AD69" s="33"/>
      <c r="AE69" s="33"/>
      <c r="AF69" s="5"/>
      <c r="AG69" s="5">
        <f t="shared" ref="AG69:AG71" si="4">SUM(E69:AE69)</f>
        <v>1</v>
      </c>
      <c r="AH69" s="5"/>
      <c r="AI69" s="5"/>
      <c r="AJ69" s="5"/>
      <c r="AK69" s="6"/>
      <c r="AL69" s="4"/>
    </row>
    <row r="70" spans="1:38" ht="17" x14ac:dyDescent="0.2">
      <c r="A70" s="36">
        <v>44621</v>
      </c>
      <c r="B70" s="37" t="s">
        <v>35</v>
      </c>
      <c r="C70" s="38" t="s">
        <v>66</v>
      </c>
      <c r="D70" s="5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3"/>
      <c r="S70" s="33"/>
      <c r="T70" s="33"/>
      <c r="U70" s="33"/>
      <c r="V70" s="33"/>
      <c r="W70" s="33"/>
      <c r="X70" s="33"/>
      <c r="Y70" s="33">
        <v>1</v>
      </c>
      <c r="Z70" s="33"/>
      <c r="AA70" s="33"/>
      <c r="AB70" s="33"/>
      <c r="AC70" s="33"/>
      <c r="AD70" s="33"/>
      <c r="AE70" s="33"/>
      <c r="AF70" s="5"/>
      <c r="AG70" s="5">
        <f t="shared" si="4"/>
        <v>1</v>
      </c>
      <c r="AH70" s="5"/>
      <c r="AI70" s="5"/>
      <c r="AJ70" s="5"/>
      <c r="AK70" s="6"/>
      <c r="AL70" s="4"/>
    </row>
    <row r="71" spans="1:38" ht="17" x14ac:dyDescent="0.2">
      <c r="A71" s="36">
        <v>44624</v>
      </c>
      <c r="B71" s="37" t="s">
        <v>69</v>
      </c>
      <c r="C71" s="38" t="s">
        <v>68</v>
      </c>
      <c r="D71" s="5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3"/>
      <c r="S71" s="33"/>
      <c r="T71" s="33"/>
      <c r="U71" s="33"/>
      <c r="V71" s="33"/>
      <c r="W71" s="33"/>
      <c r="X71" s="33"/>
      <c r="Y71" s="33">
        <v>1</v>
      </c>
      <c r="Z71" s="33"/>
      <c r="AA71" s="33"/>
      <c r="AB71" s="33"/>
      <c r="AC71" s="33"/>
      <c r="AD71" s="33"/>
      <c r="AE71" s="33"/>
      <c r="AF71" s="5"/>
      <c r="AG71" s="5">
        <f t="shared" si="4"/>
        <v>1</v>
      </c>
      <c r="AH71" s="5"/>
      <c r="AI71" s="5"/>
      <c r="AJ71" s="5"/>
      <c r="AK71" s="6"/>
      <c r="AL71" s="4"/>
    </row>
    <row r="72" spans="1:38" ht="17" x14ac:dyDescent="0.2">
      <c r="A72" s="36">
        <v>44626</v>
      </c>
      <c r="B72" s="37" t="s">
        <v>70</v>
      </c>
      <c r="C72" s="38" t="s">
        <v>30</v>
      </c>
      <c r="D72" s="5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3"/>
      <c r="S72" s="33"/>
      <c r="T72" s="33"/>
      <c r="U72" s="33"/>
      <c r="V72" s="33"/>
      <c r="W72" s="33"/>
      <c r="X72" s="33"/>
      <c r="Y72" s="33"/>
      <c r="Z72" s="33">
        <v>1</v>
      </c>
      <c r="AA72" s="33"/>
      <c r="AB72" s="33"/>
      <c r="AC72" s="33"/>
      <c r="AD72" s="33"/>
      <c r="AE72" s="33"/>
      <c r="AF72" s="5"/>
      <c r="AG72" s="5">
        <f t="shared" si="1"/>
        <v>1</v>
      </c>
      <c r="AH72" s="5"/>
      <c r="AI72" s="5"/>
      <c r="AJ72" s="5"/>
      <c r="AK72" s="6"/>
      <c r="AL72" s="4"/>
    </row>
    <row r="73" spans="1:38" ht="17" x14ac:dyDescent="0.2">
      <c r="A73" s="35">
        <v>44629</v>
      </c>
      <c r="B73" s="16" t="s">
        <v>3</v>
      </c>
      <c r="C73" s="29" t="s">
        <v>31</v>
      </c>
      <c r="D73" s="5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>
        <v>1</v>
      </c>
      <c r="AA73" s="32"/>
      <c r="AB73" s="32"/>
      <c r="AC73" s="32"/>
      <c r="AD73" s="32"/>
      <c r="AE73" s="32"/>
      <c r="AF73" s="5"/>
      <c r="AG73" s="5">
        <f t="shared" si="1"/>
        <v>1</v>
      </c>
      <c r="AH73" s="5"/>
      <c r="AI73" s="5"/>
      <c r="AJ73" s="5"/>
      <c r="AK73" s="6"/>
      <c r="AL73" s="4"/>
    </row>
    <row r="74" spans="1:38" ht="17" x14ac:dyDescent="0.2">
      <c r="A74" s="36">
        <v>44631</v>
      </c>
      <c r="B74" s="37" t="s">
        <v>23</v>
      </c>
      <c r="C74" s="38" t="s">
        <v>57</v>
      </c>
      <c r="D74" s="5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>
        <v>1</v>
      </c>
      <c r="AA74" s="32"/>
      <c r="AB74" s="32"/>
      <c r="AC74" s="32"/>
      <c r="AD74" s="32"/>
      <c r="AE74" s="32"/>
      <c r="AF74" s="5"/>
      <c r="AG74" s="5">
        <f t="shared" si="1"/>
        <v>1</v>
      </c>
      <c r="AH74" s="5"/>
      <c r="AI74" s="5"/>
      <c r="AJ74" s="5"/>
      <c r="AK74" s="6"/>
      <c r="AL74" s="4"/>
    </row>
    <row r="75" spans="1:38" ht="17" x14ac:dyDescent="0.2">
      <c r="A75" s="36">
        <v>44634</v>
      </c>
      <c r="B75" s="37" t="s">
        <v>3</v>
      </c>
      <c r="C75" s="38" t="s">
        <v>50</v>
      </c>
      <c r="D75" s="5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3"/>
      <c r="S75" s="33"/>
      <c r="T75" s="33"/>
      <c r="U75" s="33"/>
      <c r="V75" s="33"/>
      <c r="W75" s="33"/>
      <c r="X75" s="33"/>
      <c r="Y75" s="33"/>
      <c r="Z75" s="33"/>
      <c r="AA75" s="33">
        <v>2</v>
      </c>
      <c r="AB75" s="33"/>
      <c r="AC75" s="33"/>
      <c r="AD75" s="33"/>
      <c r="AE75" s="33"/>
      <c r="AF75" s="5"/>
      <c r="AG75" s="5">
        <f t="shared" si="1"/>
        <v>2</v>
      </c>
      <c r="AH75" s="5"/>
      <c r="AI75" s="5"/>
      <c r="AJ75" s="5"/>
      <c r="AK75" s="6"/>
      <c r="AL75" s="4"/>
    </row>
    <row r="76" spans="1:38" ht="17" x14ac:dyDescent="0.2">
      <c r="A76" s="35">
        <v>44635</v>
      </c>
      <c r="B76" s="16" t="s">
        <v>3</v>
      </c>
      <c r="C76" s="29" t="s">
        <v>16</v>
      </c>
      <c r="D76" s="5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3"/>
      <c r="S76" s="33"/>
      <c r="T76" s="33"/>
      <c r="U76" s="33"/>
      <c r="V76" s="33"/>
      <c r="W76" s="33"/>
      <c r="X76" s="33"/>
      <c r="Y76" s="33"/>
      <c r="Z76" s="33"/>
      <c r="AA76" s="33">
        <v>1</v>
      </c>
      <c r="AB76" s="33"/>
      <c r="AC76" s="33"/>
      <c r="AD76" s="33"/>
      <c r="AE76" s="33"/>
      <c r="AF76" s="5"/>
      <c r="AG76" s="5">
        <f t="shared" ref="AG76:AG77" si="5">SUM(E76:AE76)</f>
        <v>1</v>
      </c>
      <c r="AH76" s="5"/>
      <c r="AI76" s="5"/>
      <c r="AJ76" s="5"/>
      <c r="AK76" s="6"/>
      <c r="AL76" s="4"/>
    </row>
    <row r="77" spans="1:38" ht="17" x14ac:dyDescent="0.2">
      <c r="A77" s="35">
        <v>44637</v>
      </c>
      <c r="B77" s="16" t="s">
        <v>3</v>
      </c>
      <c r="C77" s="29" t="s">
        <v>43</v>
      </c>
      <c r="D77" s="5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>
        <v>2</v>
      </c>
      <c r="AB77" s="32"/>
      <c r="AC77" s="32"/>
      <c r="AD77" s="32"/>
      <c r="AE77" s="32"/>
      <c r="AF77" s="5"/>
      <c r="AG77" s="5">
        <f t="shared" si="5"/>
        <v>2</v>
      </c>
      <c r="AH77" s="5"/>
      <c r="AI77" s="5"/>
      <c r="AJ77" s="5"/>
      <c r="AK77" s="6"/>
      <c r="AL77" s="4"/>
    </row>
    <row r="78" spans="1:38" ht="17" x14ac:dyDescent="0.2">
      <c r="A78" s="36">
        <v>44639</v>
      </c>
      <c r="B78" s="37" t="s">
        <v>36</v>
      </c>
      <c r="C78" s="38" t="s">
        <v>58</v>
      </c>
      <c r="D78" s="5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3"/>
      <c r="S78" s="33"/>
      <c r="T78" s="33"/>
      <c r="U78" s="33"/>
      <c r="V78" s="33"/>
      <c r="W78" s="33"/>
      <c r="X78" s="33"/>
      <c r="Y78" s="33"/>
      <c r="Z78" s="33"/>
      <c r="AA78" s="33">
        <v>1</v>
      </c>
      <c r="AB78" s="33"/>
      <c r="AC78" s="33"/>
      <c r="AD78" s="33"/>
      <c r="AE78" s="33"/>
      <c r="AF78" s="5"/>
      <c r="AG78" s="5">
        <f t="shared" si="1"/>
        <v>1</v>
      </c>
      <c r="AH78" s="5"/>
      <c r="AI78" s="5"/>
      <c r="AJ78" s="5"/>
      <c r="AK78" s="6"/>
      <c r="AL78" s="4"/>
    </row>
    <row r="79" spans="1:38" ht="17" x14ac:dyDescent="0.2">
      <c r="A79" s="35">
        <v>44641</v>
      </c>
      <c r="B79" s="16" t="s">
        <v>3</v>
      </c>
      <c r="C79" s="29" t="s">
        <v>14</v>
      </c>
      <c r="D79" s="5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>
        <v>1</v>
      </c>
      <c r="AC79" s="33"/>
      <c r="AD79" s="33"/>
      <c r="AE79" s="33"/>
      <c r="AF79" s="5"/>
      <c r="AG79" s="5">
        <f t="shared" ref="AG79:AG82" si="6">SUM(E79:AE79)</f>
        <v>1</v>
      </c>
      <c r="AH79" s="5"/>
      <c r="AI79" s="5"/>
      <c r="AJ79" s="5"/>
      <c r="AK79" s="6"/>
      <c r="AL79" s="4"/>
    </row>
    <row r="80" spans="1:38" ht="17" x14ac:dyDescent="0.2">
      <c r="A80" s="35">
        <v>44643</v>
      </c>
      <c r="B80" s="16" t="s">
        <v>3</v>
      </c>
      <c r="C80" s="29" t="s">
        <v>49</v>
      </c>
      <c r="D80" s="5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>
        <v>2</v>
      </c>
      <c r="AC80" s="32"/>
      <c r="AD80" s="32"/>
      <c r="AE80" s="32"/>
      <c r="AF80" s="5"/>
      <c r="AG80" s="5">
        <f t="shared" si="6"/>
        <v>2</v>
      </c>
      <c r="AH80" s="5"/>
      <c r="AI80" s="5"/>
      <c r="AJ80" s="5"/>
      <c r="AK80" s="6"/>
      <c r="AL80" s="4"/>
    </row>
    <row r="81" spans="1:38" ht="17" x14ac:dyDescent="0.2">
      <c r="A81" s="36">
        <v>44645</v>
      </c>
      <c r="B81" s="37" t="s">
        <v>11</v>
      </c>
      <c r="C81" s="38" t="s">
        <v>40</v>
      </c>
      <c r="D81" s="5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>
        <v>2</v>
      </c>
      <c r="AC81" s="32"/>
      <c r="AD81" s="32"/>
      <c r="AE81" s="32"/>
      <c r="AF81" s="5"/>
      <c r="AG81" s="5">
        <f t="shared" si="6"/>
        <v>2</v>
      </c>
      <c r="AH81" s="5"/>
      <c r="AI81" s="5"/>
      <c r="AJ81" s="5"/>
      <c r="AK81" s="6"/>
      <c r="AL81" s="4"/>
    </row>
    <row r="82" spans="1:38" ht="17" x14ac:dyDescent="0.2">
      <c r="A82" s="35">
        <v>44649</v>
      </c>
      <c r="B82" s="16" t="s">
        <v>23</v>
      </c>
      <c r="C82" s="29" t="s">
        <v>57</v>
      </c>
      <c r="D82" s="5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>
        <v>1</v>
      </c>
      <c r="AD82" s="32"/>
      <c r="AE82" s="32"/>
      <c r="AF82" s="5"/>
      <c r="AG82" s="5">
        <f t="shared" si="6"/>
        <v>1</v>
      </c>
      <c r="AH82" s="5"/>
      <c r="AI82" s="5"/>
      <c r="AJ82" s="5"/>
      <c r="AK82" s="6"/>
      <c r="AL82" s="4"/>
    </row>
    <row r="83" spans="1:38" ht="17" x14ac:dyDescent="0.2">
      <c r="A83" s="36">
        <v>44650</v>
      </c>
      <c r="B83" s="37" t="s">
        <v>3</v>
      </c>
      <c r="C83" s="38" t="s">
        <v>41</v>
      </c>
      <c r="D83" s="5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>
        <v>2</v>
      </c>
      <c r="AD83" s="32"/>
      <c r="AE83" s="32"/>
      <c r="AF83" s="5"/>
      <c r="AG83" s="5">
        <f t="shared" ref="AG83:AG84" si="7">SUM(E83:AE83)</f>
        <v>2</v>
      </c>
      <c r="AH83" s="5"/>
      <c r="AI83" s="5"/>
      <c r="AJ83" s="5"/>
      <c r="AK83" s="6"/>
      <c r="AL83" s="4"/>
    </row>
    <row r="84" spans="1:38" ht="17" x14ac:dyDescent="0.2">
      <c r="A84" s="35">
        <v>44653</v>
      </c>
      <c r="B84" s="16" t="s">
        <v>65</v>
      </c>
      <c r="C84" s="29" t="s">
        <v>50</v>
      </c>
      <c r="D84" s="5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>
        <v>2</v>
      </c>
      <c r="AD84" s="32"/>
      <c r="AE84" s="32"/>
      <c r="AF84" s="5"/>
      <c r="AG84" s="5">
        <f t="shared" si="7"/>
        <v>2</v>
      </c>
      <c r="AH84" s="5"/>
      <c r="AI84" s="5"/>
      <c r="AJ84" s="5"/>
      <c r="AK84" s="6"/>
      <c r="AL84" s="4"/>
    </row>
    <row r="85" spans="1:38" ht="17" x14ac:dyDescent="0.2">
      <c r="A85" s="36">
        <v>44657</v>
      </c>
      <c r="B85" s="37" t="s">
        <v>3</v>
      </c>
      <c r="C85" s="38" t="s">
        <v>27</v>
      </c>
      <c r="D85" s="5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>
        <v>1</v>
      </c>
      <c r="AE85" s="32"/>
      <c r="AF85" s="5"/>
      <c r="AG85" s="5">
        <f t="shared" ref="AG85:AG89" si="8">SUM(E85:AE85)</f>
        <v>1</v>
      </c>
      <c r="AH85" s="5"/>
      <c r="AI85" s="5"/>
      <c r="AJ85" s="5"/>
      <c r="AK85" s="6"/>
      <c r="AL85" s="4"/>
    </row>
    <row r="86" spans="1:38" ht="17" x14ac:dyDescent="0.2">
      <c r="A86" s="35">
        <v>44659</v>
      </c>
      <c r="B86" s="16" t="s">
        <v>3</v>
      </c>
      <c r="C86" s="29" t="s">
        <v>42</v>
      </c>
      <c r="D86" s="5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>
        <v>2</v>
      </c>
      <c r="AE86" s="32"/>
      <c r="AF86" s="5"/>
      <c r="AG86" s="5">
        <f t="shared" ref="AG86:AG87" si="9">SUM(E86:AE86)</f>
        <v>2</v>
      </c>
      <c r="AH86" s="5"/>
      <c r="AI86" s="5"/>
      <c r="AJ86" s="5"/>
      <c r="AK86" s="6"/>
      <c r="AL86" s="4"/>
    </row>
    <row r="87" spans="1:38" ht="17" x14ac:dyDescent="0.2">
      <c r="A87" s="35">
        <v>44661</v>
      </c>
      <c r="B87" s="16" t="s">
        <v>3</v>
      </c>
      <c r="C87" s="29" t="s">
        <v>57</v>
      </c>
      <c r="D87" s="5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>
        <v>1</v>
      </c>
      <c r="AF87" s="5"/>
      <c r="AG87" s="5">
        <f t="shared" si="9"/>
        <v>1</v>
      </c>
      <c r="AH87" s="5"/>
      <c r="AI87" s="5"/>
      <c r="AJ87" s="5"/>
      <c r="AK87" s="6"/>
      <c r="AL87" s="4"/>
    </row>
    <row r="88" spans="1:38" ht="17" x14ac:dyDescent="0.2">
      <c r="A88" s="36">
        <v>44662</v>
      </c>
      <c r="B88" s="37" t="s">
        <v>3</v>
      </c>
      <c r="C88" s="38" t="s">
        <v>25</v>
      </c>
      <c r="D88" s="5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>
        <v>2</v>
      </c>
      <c r="AF88" s="5"/>
      <c r="AG88" s="5">
        <f t="shared" si="8"/>
        <v>2</v>
      </c>
      <c r="AH88" s="5"/>
      <c r="AI88" s="5"/>
      <c r="AJ88" s="5"/>
      <c r="AK88" s="6"/>
      <c r="AL88" s="4"/>
    </row>
    <row r="89" spans="1:38" ht="17" x14ac:dyDescent="0.2">
      <c r="A89" s="46">
        <v>44664</v>
      </c>
      <c r="B89" s="47" t="s">
        <v>3</v>
      </c>
      <c r="C89" s="48" t="s">
        <v>31</v>
      </c>
      <c r="D89" s="27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>
        <v>1</v>
      </c>
      <c r="AF89" s="27"/>
      <c r="AG89" s="27">
        <f t="shared" si="8"/>
        <v>1</v>
      </c>
      <c r="AH89" s="5"/>
      <c r="AI89" s="5"/>
      <c r="AJ89" s="5"/>
      <c r="AK89" s="6"/>
      <c r="AL89" s="4"/>
    </row>
    <row r="90" spans="1:38" ht="18" thickBot="1" x14ac:dyDescent="0.25">
      <c r="A90" s="43" t="s">
        <v>74</v>
      </c>
      <c r="B90" s="44" t="s">
        <v>75</v>
      </c>
      <c r="C90" s="45" t="s">
        <v>76</v>
      </c>
      <c r="D90" s="17"/>
      <c r="E90" s="34">
        <v>5</v>
      </c>
      <c r="F90" s="34">
        <v>5</v>
      </c>
      <c r="G90" s="34">
        <v>5</v>
      </c>
      <c r="H90" s="34">
        <v>5</v>
      </c>
      <c r="I90" s="34">
        <v>5</v>
      </c>
      <c r="J90" s="34">
        <v>5</v>
      </c>
      <c r="K90" s="34">
        <v>5</v>
      </c>
      <c r="L90" s="34">
        <v>5</v>
      </c>
      <c r="M90" s="34">
        <v>5</v>
      </c>
      <c r="N90" s="34">
        <v>5</v>
      </c>
      <c r="O90" s="34">
        <v>5</v>
      </c>
      <c r="P90" s="34">
        <v>5</v>
      </c>
      <c r="Q90" s="34">
        <v>5</v>
      </c>
      <c r="R90" s="34">
        <v>5</v>
      </c>
      <c r="S90" s="34">
        <v>5</v>
      </c>
      <c r="T90" s="34">
        <v>5</v>
      </c>
      <c r="U90" s="34">
        <v>5</v>
      </c>
      <c r="V90" s="34">
        <v>5</v>
      </c>
      <c r="W90" s="34">
        <v>5</v>
      </c>
      <c r="X90" s="34">
        <v>5</v>
      </c>
      <c r="Y90" s="34">
        <v>5</v>
      </c>
      <c r="Z90" s="34">
        <v>5</v>
      </c>
      <c r="AA90" s="34">
        <v>5</v>
      </c>
      <c r="AB90" s="34">
        <v>5</v>
      </c>
      <c r="AC90" s="34">
        <v>5</v>
      </c>
      <c r="AD90" s="34">
        <v>5</v>
      </c>
      <c r="AE90" s="34">
        <v>5</v>
      </c>
      <c r="AF90" s="17"/>
      <c r="AG90" s="17">
        <f t="shared" ref="AG90" si="10">SUM(E90:AE90)</f>
        <v>135</v>
      </c>
      <c r="AH90" s="5"/>
      <c r="AI90" s="5"/>
      <c r="AJ90" s="5"/>
      <c r="AK90" s="6"/>
      <c r="AL90" s="4"/>
    </row>
    <row r="91" spans="1:38" x14ac:dyDescent="0.2">
      <c r="A91" s="42" t="s">
        <v>1</v>
      </c>
      <c r="B91" s="4"/>
      <c r="C91" s="4"/>
      <c r="D91" s="5"/>
      <c r="E91" s="18">
        <f t="shared" ref="E91:AE91" si="11">SUM(E8:E90)</f>
        <v>9</v>
      </c>
      <c r="F91" s="18">
        <f t="shared" si="11"/>
        <v>9</v>
      </c>
      <c r="G91" s="51">
        <f t="shared" si="11"/>
        <v>8</v>
      </c>
      <c r="H91" s="18">
        <f t="shared" si="11"/>
        <v>11</v>
      </c>
      <c r="I91" s="18">
        <f t="shared" si="11"/>
        <v>12</v>
      </c>
      <c r="J91" s="18">
        <f t="shared" si="11"/>
        <v>10</v>
      </c>
      <c r="K91" s="51">
        <f t="shared" si="11"/>
        <v>9</v>
      </c>
      <c r="L91" s="18">
        <f t="shared" si="11"/>
        <v>8</v>
      </c>
      <c r="M91" s="18">
        <f t="shared" si="11"/>
        <v>9</v>
      </c>
      <c r="N91" s="18">
        <f t="shared" si="11"/>
        <v>10</v>
      </c>
      <c r="O91" s="18">
        <f t="shared" si="11"/>
        <v>8</v>
      </c>
      <c r="P91" s="53">
        <f t="shared" si="11"/>
        <v>8</v>
      </c>
      <c r="Q91" s="18">
        <f t="shared" si="11"/>
        <v>9</v>
      </c>
      <c r="R91" s="18">
        <f t="shared" si="11"/>
        <v>8</v>
      </c>
      <c r="S91" s="18">
        <f t="shared" si="11"/>
        <v>10</v>
      </c>
      <c r="T91" s="18">
        <f t="shared" si="11"/>
        <v>10</v>
      </c>
      <c r="U91" s="53">
        <f t="shared" si="11"/>
        <v>6</v>
      </c>
      <c r="V91" s="18">
        <f t="shared" si="11"/>
        <v>8</v>
      </c>
      <c r="W91" s="18">
        <f t="shared" si="11"/>
        <v>10</v>
      </c>
      <c r="X91" s="18">
        <f t="shared" si="11"/>
        <v>10</v>
      </c>
      <c r="Y91" s="53">
        <f t="shared" si="11"/>
        <v>7</v>
      </c>
      <c r="Z91" s="18">
        <f t="shared" si="11"/>
        <v>8</v>
      </c>
      <c r="AA91" s="18">
        <f t="shared" si="11"/>
        <v>11</v>
      </c>
      <c r="AB91" s="18">
        <f t="shared" si="11"/>
        <v>10</v>
      </c>
      <c r="AC91" s="53">
        <f t="shared" si="11"/>
        <v>10</v>
      </c>
      <c r="AD91" s="73">
        <f t="shared" si="11"/>
        <v>8</v>
      </c>
      <c r="AE91" s="51">
        <f t="shared" si="11"/>
        <v>9</v>
      </c>
      <c r="AF91" s="18"/>
      <c r="AG91" s="18">
        <f>SUM(AG8:AG90)</f>
        <v>245</v>
      </c>
      <c r="AH91" s="5"/>
      <c r="AI91" s="5"/>
      <c r="AJ91" s="5"/>
      <c r="AK91" s="6"/>
      <c r="AL91" s="4"/>
    </row>
    <row r="92" spans="1:38" x14ac:dyDescent="0.2">
      <c r="A92" s="42" t="s">
        <v>1</v>
      </c>
      <c r="B92" s="4"/>
      <c r="C92" s="4"/>
      <c r="D92" s="5"/>
      <c r="E92" s="50">
        <f>4*2275</f>
        <v>9100</v>
      </c>
      <c r="F92" s="50">
        <f>4*2275</f>
        <v>9100</v>
      </c>
      <c r="G92" s="50">
        <f>3*2275</f>
        <v>6825</v>
      </c>
      <c r="H92" s="54">
        <f>6*2275</f>
        <v>13650</v>
      </c>
      <c r="I92" s="50">
        <f>8*2275</f>
        <v>18200</v>
      </c>
      <c r="J92" s="50">
        <f>5*2275</f>
        <v>11375</v>
      </c>
      <c r="K92" s="50">
        <f>4*2275</f>
        <v>9100</v>
      </c>
      <c r="L92" s="54">
        <f>3*2275</f>
        <v>6825</v>
      </c>
      <c r="M92" s="50">
        <f>4*2275</f>
        <v>9100</v>
      </c>
      <c r="N92" s="50">
        <f>5*2275</f>
        <v>11375</v>
      </c>
      <c r="O92" s="50">
        <f>3*2275</f>
        <v>6825</v>
      </c>
      <c r="P92" s="54">
        <f>3*2275</f>
        <v>6825</v>
      </c>
      <c r="Q92" s="50">
        <f>4*2275</f>
        <v>9100</v>
      </c>
      <c r="R92" s="50">
        <f>3*2275</f>
        <v>6825</v>
      </c>
      <c r="S92" s="50">
        <f t="shared" ref="S92:T92" si="12">5*2275</f>
        <v>11375</v>
      </c>
      <c r="T92" s="50">
        <f t="shared" si="12"/>
        <v>11375</v>
      </c>
      <c r="U92" s="54">
        <f>1*2275</f>
        <v>2275</v>
      </c>
      <c r="V92" s="50">
        <f>3*2275</f>
        <v>6825</v>
      </c>
      <c r="W92" s="50">
        <f t="shared" ref="W92:X92" si="13">5*2275</f>
        <v>11375</v>
      </c>
      <c r="X92" s="50">
        <f t="shared" si="13"/>
        <v>11375</v>
      </c>
      <c r="Y92" s="54">
        <f>2*2275</f>
        <v>4550</v>
      </c>
      <c r="Z92" s="50">
        <f>3*2275</f>
        <v>6825</v>
      </c>
      <c r="AA92" s="50">
        <f>6*2275</f>
        <v>13650</v>
      </c>
      <c r="AB92" s="50">
        <f t="shared" ref="AB92:AC92" si="14">5*2275</f>
        <v>11375</v>
      </c>
      <c r="AC92" s="54">
        <f t="shared" si="14"/>
        <v>11375</v>
      </c>
      <c r="AD92" s="74">
        <f>3*2275</f>
        <v>6825</v>
      </c>
      <c r="AE92" s="52">
        <f>4*2275</f>
        <v>9100</v>
      </c>
      <c r="AF92" s="18"/>
      <c r="AG92" s="57">
        <f>SUM(E92:AF92)</f>
        <v>252525</v>
      </c>
      <c r="AH92" s="19" t="s">
        <v>1</v>
      </c>
      <c r="AI92" s="19" t="s">
        <v>1</v>
      </c>
      <c r="AJ92" s="5"/>
      <c r="AK92" s="6"/>
      <c r="AL92" s="4"/>
    </row>
    <row r="93" spans="1:38" x14ac:dyDescent="0.2">
      <c r="A93" s="55" t="s">
        <v>5</v>
      </c>
      <c r="B93" s="55"/>
      <c r="C93" s="55"/>
      <c r="D93" s="55"/>
      <c r="E93" s="58">
        <f>(E92+F92+G92)*0.85</f>
        <v>21271.25</v>
      </c>
      <c r="F93" s="58"/>
      <c r="G93" s="59"/>
      <c r="H93" s="60">
        <f>SUM(H92+I92+J92+K92)*0.85</f>
        <v>44476.25</v>
      </c>
      <c r="I93" s="61"/>
      <c r="J93" s="61"/>
      <c r="K93" s="59"/>
      <c r="L93" s="60">
        <f>(L92+M92+N92+O92)*0.85</f>
        <v>29006.25</v>
      </c>
      <c r="M93" s="61"/>
      <c r="N93" s="61"/>
      <c r="O93" s="59"/>
      <c r="P93" s="60">
        <f>(P92+Q92+R92+S92+T92)*0.85</f>
        <v>38675</v>
      </c>
      <c r="Q93" s="58"/>
      <c r="R93" s="58"/>
      <c r="S93" s="58"/>
      <c r="T93" s="59"/>
      <c r="U93" s="60">
        <f>(U92+V92+W92+X92)*0.85</f>
        <v>27072.5</v>
      </c>
      <c r="V93" s="61"/>
      <c r="W93" s="61"/>
      <c r="X93" s="59"/>
      <c r="Y93" s="60">
        <f>(Y92+Z92+AA92+AB92)*0.85</f>
        <v>30940</v>
      </c>
      <c r="Z93" s="61"/>
      <c r="AA93" s="61"/>
      <c r="AB93" s="59"/>
      <c r="AC93" s="60">
        <f>(AC92+AD92+AE92)*0.85</f>
        <v>23205</v>
      </c>
      <c r="AD93" s="61"/>
      <c r="AE93" s="59"/>
      <c r="AF93" s="62">
        <f>SUM(E93:AE93)</f>
        <v>214646.25</v>
      </c>
      <c r="AG93" s="56"/>
      <c r="AH93" s="5"/>
      <c r="AI93" s="5"/>
      <c r="AJ93" s="5"/>
      <c r="AK93" s="6"/>
      <c r="AL93" s="4"/>
    </row>
    <row r="94" spans="1:38" ht="17" x14ac:dyDescent="0.2">
      <c r="A94" s="20" t="s">
        <v>6</v>
      </c>
      <c r="B94" s="20"/>
      <c r="C94" s="21"/>
      <c r="D94" s="21"/>
      <c r="E94" s="22" t="s">
        <v>8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14"/>
      <c r="AG94" s="14"/>
      <c r="AH94" s="5"/>
      <c r="AI94" s="5"/>
      <c r="AJ94" s="5"/>
      <c r="AK94" s="6"/>
      <c r="AL94" s="4"/>
    </row>
    <row r="95" spans="1:38" ht="17" x14ac:dyDescent="0.2">
      <c r="A95" s="39" t="s">
        <v>7</v>
      </c>
      <c r="B95" s="39"/>
      <c r="C95" s="21"/>
      <c r="D95" s="21"/>
      <c r="E95" s="23" t="s">
        <v>9</v>
      </c>
      <c r="F95"/>
      <c r="G95"/>
      <c r="H95"/>
      <c r="I95"/>
      <c r="J95"/>
      <c r="K95"/>
      <c r="L95"/>
      <c r="M95"/>
      <c r="N9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14"/>
      <c r="AG95" s="14"/>
      <c r="AH95" s="5"/>
      <c r="AI95" s="5"/>
      <c r="AJ95" s="5"/>
      <c r="AK95" s="6"/>
      <c r="AL95" s="4"/>
    </row>
    <row r="96" spans="1:38" x14ac:dyDescent="0.2">
      <c r="D96"/>
      <c r="E96" s="23" t="s">
        <v>59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</row>
    <row r="97" spans="1:37" ht="17" thickBot="1" x14ac:dyDescent="0.25">
      <c r="B97" s="22"/>
      <c r="E97" s="23" t="s">
        <v>60</v>
      </c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</row>
    <row r="98" spans="1:37" x14ac:dyDescent="0.2">
      <c r="B98" s="23"/>
      <c r="E98" s="23" t="s">
        <v>61</v>
      </c>
      <c r="S98" s="23" t="s">
        <v>10</v>
      </c>
      <c r="AB98"/>
      <c r="AC98"/>
      <c r="AD98"/>
      <c r="AE98"/>
      <c r="AF98"/>
      <c r="AG98"/>
    </row>
    <row r="99" spans="1:37" x14ac:dyDescent="0.2">
      <c r="B99" s="23"/>
      <c r="E99" s="23" t="s">
        <v>62</v>
      </c>
      <c r="F99" s="28"/>
      <c r="G99" s="28"/>
      <c r="H99" s="28"/>
    </row>
    <row r="100" spans="1:37" x14ac:dyDescent="0.2">
      <c r="B100" s="23"/>
      <c r="AF100" s="41"/>
      <c r="AG100" s="41"/>
    </row>
    <row r="101" spans="1:37" x14ac:dyDescent="0.2">
      <c r="B101" s="23"/>
      <c r="AF101"/>
      <c r="AG101"/>
      <c r="AH101"/>
      <c r="AI101"/>
      <c r="AJ101"/>
      <c r="AK101"/>
    </row>
    <row r="102" spans="1:37" x14ac:dyDescent="0.2">
      <c r="A102" s="25" t="s">
        <v>1</v>
      </c>
      <c r="B102" s="25"/>
      <c r="AF102"/>
      <c r="AG102"/>
      <c r="AH102"/>
      <c r="AI102"/>
      <c r="AJ102"/>
      <c r="AK102"/>
    </row>
  </sheetData>
  <mergeCells count="9">
    <mergeCell ref="A93:D93"/>
    <mergeCell ref="AF93:AG93"/>
    <mergeCell ref="E93:G93"/>
    <mergeCell ref="L93:O93"/>
    <mergeCell ref="P93:T93"/>
    <mergeCell ref="U93:X93"/>
    <mergeCell ref="Y93:AB93"/>
    <mergeCell ref="AC93:AE93"/>
    <mergeCell ref="H93:K93"/>
  </mergeCells>
  <phoneticPr fontId="10" type="noConversion"/>
  <pageMargins left="0" right="0" top="0.5" bottom="0.25" header="0.5" footer="0.5"/>
  <pageSetup scale="4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CAPS 22-23</vt:lpstr>
      <vt:lpstr>'CAPS 22-23'!Print_Area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helene</dc:creator>
  <cp:lastModifiedBy>Microsoft Office User</cp:lastModifiedBy>
  <cp:lastPrinted>2022-09-23T13:26:33Z</cp:lastPrinted>
  <dcterms:created xsi:type="dcterms:W3CDTF">2021-12-30T17:36:36Z</dcterms:created>
  <dcterms:modified xsi:type="dcterms:W3CDTF">2022-09-23T13:30:38Z</dcterms:modified>
</cp:coreProperties>
</file>